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20640" windowHeight="11055" activeTab="8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<sst xmlns="http://schemas.openxmlformats.org/spreadsheetml/2006/main" count="841" uniqueCount="376">
  <si>
    <t>тара, обеспечивающая сохранность, целостность товара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</si>
  <si>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</si>
  <si>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</si>
  <si>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</si>
  <si>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</si>
  <si>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</si>
  <si>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</si>
  <si>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>пакет/коробка/ящик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</si>
  <si>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</si>
  <si>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</si>
  <si>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Поставка продуктов питания  ( мясо кур) </t>
  </si>
  <si>
    <t>Огурцы</t>
  </si>
  <si>
    <t>огурцы укладывают в ящики плотными рядами вровень с краями тары</t>
  </si>
  <si>
    <t>Поставка продуктов питания (мясо (говядина) и  субпродукты)</t>
  </si>
  <si>
    <t xml:space="preserve">картонная коробка  массой до 6 кг. </t>
  </si>
  <si>
    <t xml:space="preserve">Требования к фасовке и упаковке  </t>
  </si>
  <si>
    <t xml:space="preserve">Требования к фасовке и упаковке 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</si>
  <si>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</si>
  <si>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</si>
  <si>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</si>
  <si>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</si>
  <si>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</si>
  <si>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</si>
  <si>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</si>
  <si>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</si>
  <si>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</si>
  <si>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</si>
  <si>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</si>
  <si>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</si>
  <si>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Поставка продуктов питания (Овощи)  </t>
  </si>
  <si>
    <t>Свекла столовая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</si>
  <si>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</si>
  <si>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</si>
  <si>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</si>
  <si>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 манная</t>
  </si>
  <si>
    <t>Фасоль   консервированная</t>
  </si>
  <si>
    <t xml:space="preserve">Икра овощная </t>
  </si>
  <si>
    <t>Поставка продуктов питания  (Прочие продукты)</t>
  </si>
  <si>
    <t>Майонез</t>
  </si>
  <si>
    <t>Зефир</t>
  </si>
  <si>
    <t>Поставка продуктов питания (яйцо куриное)</t>
  </si>
  <si>
    <t>шт.</t>
  </si>
  <si>
    <t xml:space="preserve">Герметичная упаковка. </t>
  </si>
  <si>
    <t>Характеристики товара</t>
  </si>
  <si>
    <t>Наименование товара</t>
  </si>
  <si>
    <t>Кефир</t>
  </si>
  <si>
    <t>Кол-во источников</t>
  </si>
  <si>
    <t>к-т вариации</t>
  </si>
  <si>
    <t>Сметана</t>
  </si>
  <si>
    <t>Творог</t>
  </si>
  <si>
    <t>Масло сливочное</t>
  </si>
  <si>
    <t>Капуста белокочанная</t>
  </si>
  <si>
    <t>Йогурт</t>
  </si>
  <si>
    <t xml:space="preserve">Крупа гречневая </t>
  </si>
  <si>
    <t>Огурцы  консервированные</t>
  </si>
  <si>
    <t>Мармелад</t>
  </si>
  <si>
    <t>Источники ценовой информации</t>
  </si>
  <si>
    <t>Ряженка</t>
  </si>
  <si>
    <t>Поставка продуктов питания  (рыба)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</si>
  <si>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</si>
  <si>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>Крупа пшеничная</t>
  </si>
  <si>
    <t>Изюм</t>
  </si>
  <si>
    <t>Приложение № 9</t>
  </si>
  <si>
    <t>Груши</t>
  </si>
  <si>
    <t>Мандарины</t>
  </si>
  <si>
    <t>Апельсины</t>
  </si>
  <si>
    <t xml:space="preserve">Поставка продуктов питания (масло сливочное, сыр полутвердый) </t>
  </si>
  <si>
    <t>Бананы</t>
  </si>
  <si>
    <t>Яблоки</t>
  </si>
  <si>
    <t>Лимоны</t>
  </si>
  <si>
    <t xml:space="preserve">Поставка продуктов питания (молоко) </t>
  </si>
  <si>
    <t xml:space="preserve">Поставка продуктов питания (кефир, йогурт, ряженка) </t>
  </si>
  <si>
    <t xml:space="preserve"> Герметичная упаковка </t>
  </si>
  <si>
    <t>Развес. Упаковка до 50  кг.</t>
  </si>
  <si>
    <t xml:space="preserve">Упаковка: пакеты из полимерной пленки </t>
  </si>
  <si>
    <t>Упаковка: металлические банки. Вес   до 525 г.</t>
  </si>
  <si>
    <t xml:space="preserve">полиэтиленовый стакан  до 0,5 кг </t>
  </si>
  <si>
    <t xml:space="preserve">упаковка до 1 кг. </t>
  </si>
  <si>
    <t>пакет до 1 кг</t>
  </si>
  <si>
    <t>полиэтиленовые пакеты  до 1 кг</t>
  </si>
  <si>
    <t xml:space="preserve"> полиэтиленовые пакеты  до 1 кг </t>
  </si>
  <si>
    <t>пачки или пакеты из полимерных материалов до 1 кг</t>
  </si>
  <si>
    <t>упаковка до 1 кг</t>
  </si>
  <si>
    <t xml:space="preserve">пачка массой до 1 кг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</si>
  <si>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</si>
  <si>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</si>
  <si>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</si>
  <si>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Упаковка массой  до 1 кг </t>
  </si>
  <si>
    <t>Молоко сгущенное</t>
  </si>
  <si>
    <t>Упаковка до 0,5 кг.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</si>
  <si>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</si>
  <si>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</si>
  <si>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>томаты укладывают в ящики, обеспечивающие качество и безопасность продукта при транспортировке.</t>
  </si>
  <si>
    <t>Упаковка: из комбинированных материалов, объемом    0,2 л</t>
  </si>
  <si>
    <t>Упаковка: из комбинированных материалов, объемом   0,2 л</t>
  </si>
  <si>
    <t>Горох, консервированный без уксуса или уксусной кислоты (кроме готовых блюд из овощей)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</si>
  <si>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</si>
  <si>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</si>
  <si>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 xml:space="preserve">Яйца куриные в скорлупе свежие </t>
  </si>
  <si>
    <t xml:space="preserve">
Вид молочного сырья:  Нормализованные сливки  
Массовая доля жира:  20 (%)  
</t>
  </si>
  <si>
    <t xml:space="preserve">Консервы овощные кукуруза сахарная  </t>
  </si>
  <si>
    <t>Продукты томатные концентрированные</t>
  </si>
  <si>
    <t xml:space="preserve">Томатная паста.  .Густая, однородная концентрированная масса мажущейся консистенции, без темных включений,  грубых частиц плодов. </t>
  </si>
  <si>
    <t xml:space="preserve">Томатное пюре. Однородная концентрированная масса от полужидкой до более густой консистенции, без темных включений,  грубых частиц плодов. </t>
  </si>
  <si>
    <t>Кофейный напиток  растворимый</t>
  </si>
  <si>
    <t xml:space="preserve">Изделия макаронные </t>
  </si>
  <si>
    <t xml:space="preserve">Вид кофейного напитка:  С натуральным кофе без цикория  </t>
  </si>
  <si>
    <t xml:space="preserve">
Зефир глазированный:  Нет  
Наличие начинки:   Нет  
</t>
  </si>
  <si>
    <t>Дрожжи хлебопекарные сушеные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</si>
  <si>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</si>
  <si>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</si>
  <si>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Томаты консервированные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</si>
  <si>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</si>
  <si>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
Вид молочного сырья:  Нормализованное молоко  
Массовая доля жира: 2.5 (%)  
Наличие обогащающих компонентов:  Нет  
</t>
  </si>
  <si>
    <t xml:space="preserve">
Вид молочного сырья:  Нормализованное молоко  
Массовая доля жира:  2.5 (%)  
Наличие обогащающих компонентов:  Нет  
</t>
  </si>
  <si>
    <t xml:space="preserve">Сельдь соленая  </t>
  </si>
  <si>
    <t xml:space="preserve">Вид засола: Слабосоленая                                                     Вид разделки: Неразделанная                                                  Сорт: Первый
</t>
  </si>
  <si>
    <t>Консервы рыбные натуральные</t>
  </si>
  <si>
    <t>Наименование рыбы: сайра</t>
  </si>
  <si>
    <t>Наименование рыбы: горбуша</t>
  </si>
  <si>
    <t>Наименование рыбы: сардина</t>
  </si>
  <si>
    <t>Говядина замороженная</t>
  </si>
  <si>
    <t xml:space="preserve">
Категория яйца:  Первая  
Класс яйца:  Столовое  
</t>
  </si>
  <si>
    <t>Мясо сельскохозяйственной птицы замороженное, в том числе для детского питания</t>
  </si>
  <si>
    <t>Поставка продуктов питания  (овощи и фрукты переработанные)</t>
  </si>
  <si>
    <t>Хлеб недлительного хранения</t>
  </si>
  <si>
    <t>Булочные изделия</t>
  </si>
  <si>
    <t>Пряники</t>
  </si>
  <si>
    <t>Вафли</t>
  </si>
  <si>
    <t>Печенье сладкое</t>
  </si>
  <si>
    <t>Изделия бараночные</t>
  </si>
  <si>
    <t>Изделия сухарные</t>
  </si>
  <si>
    <t xml:space="preserve">Вид продукта
Вафли
Наличие начинки
Да
</t>
  </si>
  <si>
    <t xml:space="preserve">Вид изделия
Баранки
</t>
  </si>
  <si>
    <t xml:space="preserve">Вид изделия
Сухари сдобные пшеничные
Вид сырья
Пшеничная хлебопекарная мука
</t>
  </si>
  <si>
    <t>Чеснок свежий</t>
  </si>
  <si>
    <t>Картофель продовольственный</t>
  </si>
  <si>
    <t>Томаты (помидоры)</t>
  </si>
  <si>
    <t xml:space="preserve">Товарный сорт
Первый
</t>
  </si>
  <si>
    <t xml:space="preserve">Товарный класс
Первый
</t>
  </si>
  <si>
    <t xml:space="preserve">Товарный сорт
Высший
</t>
  </si>
  <si>
    <t xml:space="preserve">Вид картофеля по сроку созревания
Картофель продовольственный поздний
</t>
  </si>
  <si>
    <t xml:space="preserve">Товарный сорт  Первый
Товарный тип   Круглые
Цвет томатов   Красный
</t>
  </si>
  <si>
    <t xml:space="preserve">Тип огурцов по размеру плода                                                                                                                                                                                                                                                                                                                                                                                                                                                                          Среднеплодные
Товарный сорт  Высший
</t>
  </si>
  <si>
    <t xml:space="preserve">Мягкая или жесткая упаковка.
Фасовка до 1л
</t>
  </si>
  <si>
    <t>Молоко питьевое</t>
  </si>
  <si>
    <t xml:space="preserve">Вид молока   Коровье
Вид молока по способу обработки
Пастеризованное
Вид молочного сырья
Нормализованное
Массовая доля жира, max, %         ≤ 2.5
Массовая доля жира, min,%            ≥ 2.5
</t>
  </si>
  <si>
    <t xml:space="preserve">Вид молока     Коровье
Вид молока по способу обработки
Пастеризованное
Вид молочного сырья
Нормализованное
Массовая доля жира, max, %      ≤ 3.2
Массовая доля жира, min,%       ≥ 3.2
</t>
  </si>
  <si>
    <t>Полужесткая упаковка из листовых или комбинированных материалов. Фасовка до 1л</t>
  </si>
  <si>
    <t xml:space="preserve"> Вид изделия
  Сушки
</t>
  </si>
  <si>
    <t>Рис</t>
  </si>
  <si>
    <t>Крупа ячневая</t>
  </si>
  <si>
    <t>Крупа перловая</t>
  </si>
  <si>
    <t xml:space="preserve">Пшено  </t>
  </si>
  <si>
    <t>Хлопья овсяные</t>
  </si>
  <si>
    <t>Фасоль продовольственная</t>
  </si>
  <si>
    <t>Горох шлифованный</t>
  </si>
  <si>
    <t xml:space="preserve">Вид крупы   Ядрица быстроразваривающаяся (пропаренная)
Сорт, не ниже   Первый
</t>
  </si>
  <si>
    <t xml:space="preserve">Марка крупы   МТ
</t>
  </si>
  <si>
    <t xml:space="preserve">Номер крупы   1
</t>
  </si>
  <si>
    <t xml:space="preserve">Номер крупы    1
</t>
  </si>
  <si>
    <t xml:space="preserve">Вид крупы     Артек
</t>
  </si>
  <si>
    <t xml:space="preserve">Вид крупы   Геркулес
</t>
  </si>
  <si>
    <t xml:space="preserve">Номер и наименование типа фасоли
I. Фасоль белая
</t>
  </si>
  <si>
    <t xml:space="preserve">Вид зерна   Колотое
Сорт, не ниже   Первый
</t>
  </si>
  <si>
    <t>Джем</t>
  </si>
  <si>
    <t xml:space="preserve">Вид продукта по способу обработки
Стерилизованный
</t>
  </si>
  <si>
    <t>Сок из фруктов и (или) овощей</t>
  </si>
  <si>
    <t xml:space="preserve">Рыба тресковая мороженая </t>
  </si>
  <si>
    <t xml:space="preserve">Товарный сорт   Первый </t>
  </si>
  <si>
    <t xml:space="preserve">Товарный класс   Первый </t>
  </si>
  <si>
    <t xml:space="preserve">Рыба тресковая мороженая  </t>
  </si>
  <si>
    <t xml:space="preserve">Рыба лососевая мороженая 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</si>
  <si>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Минтай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</si>
  <si>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Пикша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</si>
  <si>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Горбуша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</si>
  <si>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Треска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</si>
  <si>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 xml:space="preserve"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
</t>
  </si>
  <si>
    <t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</si>
  <si>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>* в соответствии с меню, разработанным Заказчиком, которое обеспечивает сбалансированное питание и одновременно удовлетворяет требованиям разнообразия и соответствия среднесуточным наборам продуктов</t>
  </si>
  <si>
    <t xml:space="preserve">Вид продукта по технологии производства
Заварные
Вид продукта по рецептуре
Глазированные </t>
  </si>
  <si>
    <t xml:space="preserve">Вид мяса по способу обработки
Бескостное
Вид мяса по способу разделки
Отруб  </t>
  </si>
  <si>
    <t xml:space="preserve"> Развес. Упаковочные материалы  обеспечивающие
сохранность и качество  при транспортировании и хранении 
</t>
  </si>
  <si>
    <t xml:space="preserve">Консервы мясные </t>
  </si>
  <si>
    <t>Вид заливки
В собственном соку
Вид продукта по технологии изготовления
Кусковой
Вид сырья
Говядина</t>
  </si>
  <si>
    <t>Вид заливки
В собственном соку
Вид продукта по технологии изготовления
Кусковой
Вид сырья
Свинина</t>
  </si>
  <si>
    <t>Товарный сорт   Первый</t>
  </si>
  <si>
    <t xml:space="preserve">Соль пищевая </t>
  </si>
  <si>
    <t xml:space="preserve">Вид соли по способу производства:  Выварочная    Соль йодированная: Да
Сорт:  Экстра  
</t>
  </si>
  <si>
    <t>Маслянная основа: Подсолнечное масло</t>
  </si>
  <si>
    <t>Вид продукта: Молоко сгущенное с сахаром            Вид продукта по массовой доле жира: Цельный</t>
  </si>
  <si>
    <t>Кисель сухой</t>
  </si>
  <si>
    <t xml:space="preserve">Вид киселя сухого: На плодовых (ягодных) экстрактах концентрированных соков
</t>
  </si>
  <si>
    <t>Уксус пищевой</t>
  </si>
  <si>
    <t>Вид: столовый</t>
  </si>
  <si>
    <t xml:space="preserve"> Вид продукта Йогурт
Для детского питания Нет
Йогурт питьевой Да
Наличие вкусовых компонентов Да
</t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</si>
  <si>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</si>
  <si>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Мягкая или жесткая упаковка.
Фасовка до 1 кг
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</si>
  <si>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</t>
  </si>
  <si>
    <t xml:space="preserve">Рекомендуемая  НМЦ, руб. на 4-й квартал 2020 года </t>
  </si>
  <si>
    <t>Рекомендуемая  НМЦ, руб. на  3 -й квартал 2020года</t>
  </si>
  <si>
    <t>Поставка продуктов питания  (фрукты)</t>
  </si>
  <si>
    <t>Рекомендуемая  НМЦ, руб. на  2 -й квартал 2020года</t>
  </si>
  <si>
    <t>Рекомендуемая  НМЦ, руб. на  1 -й квартал 2020года</t>
  </si>
  <si>
    <t xml:space="preserve">Вид сливочного масла:  Сладко-сливочное  Наименование сливочного масла: Традиционное
Сорт:  Высший
Тип сливочного масла:  Несоленое
</t>
  </si>
  <si>
    <t>Упаковка- кашированная фольга, брикет, вес от 180 до 200 гр.</t>
  </si>
  <si>
    <t>Хлопья кукурузные</t>
  </si>
  <si>
    <t>Глазированные сахарной глазурью, цвет желтый и кремовый разных оттенков. Запах и вкус, свойственный хлопьям, без постороннего привкуса и запаха. Без ароматизаторов, красителей, ГМО.</t>
  </si>
  <si>
    <t>Упаковка – картонная коробка, массой от 250 гр. и до 500 гр.</t>
  </si>
  <si>
    <t>Вид хлеба  Ржано-пшеничный
 Наименование хлеба*   Дарницкий 
Хлеб по способу производства
Формовой
Изделие нарезанное  Нет</t>
  </si>
  <si>
    <t>Вид хлеба  Ржано-пшеничный
 Наименование хлеба*   Дарницкий 
Хлеб по способу производства
Формовой
Изделие нарезанное  Да</t>
  </si>
  <si>
    <t xml:space="preserve">Полуфабрикаты мясные и мясосодержащие замороженные </t>
  </si>
  <si>
    <t>Группа   Мясные   Вид   Рубленные   Категория Б</t>
  </si>
  <si>
    <t xml:space="preserve">Потребительская упаковка. Вес до 10 кг </t>
  </si>
  <si>
    <t xml:space="preserve">Сорт   Высший 
</t>
  </si>
  <si>
    <t>Карамель</t>
  </si>
  <si>
    <t xml:space="preserve">Вид карамели С начинкой </t>
  </si>
  <si>
    <t xml:space="preserve">картонные коробки </t>
  </si>
  <si>
    <t xml:space="preserve">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                
</t>
  </si>
  <si>
    <t xml:space="preserve">Вид сырья   Пшеничная мука
Вид изделия*  Батон нарезной Изделие нарезанное  Да  
</t>
  </si>
  <si>
    <t xml:space="preserve">Вид сырья   Пшеничная мука
Вид изделия*  Батон нарезной Изделие нарезанное  Нет 
</t>
  </si>
  <si>
    <t>Полужесткая упаковка из листовых или комбинированных материалов. Фасовка от 0,450 до 0,500 кг</t>
  </si>
  <si>
    <t xml:space="preserve">Марка крупы   Т
</t>
  </si>
  <si>
    <t xml:space="preserve">Вид крупы     Мелкая № 4 
</t>
  </si>
  <si>
    <t xml:space="preserve">Кукурузная крупа </t>
  </si>
  <si>
    <t>Номер крупы 5</t>
  </si>
  <si>
    <t xml:space="preserve">стеклянные банки вместимостью  до 1,0 дм3 </t>
  </si>
  <si>
    <t>Вид сока    Фруктовый
Вид фруктового сока***   Персиковый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</si>
  <si>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>Вид сока    Фруктовый
Вид фруктового сока***   Мультифрукт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</si>
  <si>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 xml:space="preserve">Кпуста квашенная </t>
  </si>
  <si>
    <t xml:space="preserve">Равномерно нашинкованная полосками или нарезанная в виде кусочков различной формы, без крупных кусков кочерыги и кусков листьев. Морковь нарезанная соломкой или кружочками.Капуста упругая, плотная, хрустящая, цвет светло-соломенный с желтоватым оттенком, без признаков порчи </t>
  </si>
  <si>
    <t xml:space="preserve">Тара  из полимерных материалов массой до 10 кг герметичная </t>
  </si>
  <si>
    <t xml:space="preserve"> мягкая или полужесткая упаковка, массой до 1 кг  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</si>
  <si>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Семга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</si>
  <si>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Форель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</si>
  <si>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 xml:space="preserve"> Развес. Упаковочные материалы  обеспечивающие
сохранность и качество  при транспортировании и хранении</t>
  </si>
  <si>
    <t>** в соответствии с меню, разработанным Заказчиком, которое обеспечивает сбалансированное питание и одновременно удовлетворяет требованиям разнообразия и соответствия среднесуточным наборам продуктов</t>
  </si>
  <si>
    <t xml:space="preserve"> номер овсяных хлоптев 1  из целой овсяной крупы 
</t>
  </si>
  <si>
    <t xml:space="preserve">Товарный сорт:  
ВЫСШИЙ
</t>
  </si>
  <si>
    <t>Консервы из свежей кукурузы. Сорт ВЫСШИЙ .  Зерна целые.  Консистенция мягкая, однородная, без чрезмерной плотности.</t>
  </si>
  <si>
    <t>Вид печенья
Сахарное
Вид продукта по рецептуре
Неглазированное
Без начинки</t>
  </si>
  <si>
    <t>Морковь столовая</t>
  </si>
  <si>
    <t>Лук репчатый</t>
  </si>
  <si>
    <t xml:space="preserve">Товарный сорт   Первый
Цвет лука   Желтый
</t>
  </si>
  <si>
    <t xml:space="preserve">Вид мяса по способу обработки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кости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мяса по способу разделки     Полутуша
</t>
  </si>
  <si>
    <t xml:space="preserve"> Развес. Упаковочные материалы  обеспечивающие
сохранность и качество  при транспортировании и хранении
</t>
  </si>
  <si>
    <t>Субпродукты пищевые крупного рогатого скота замороженные</t>
  </si>
  <si>
    <t>Тара, упаковочные материалы  обеспечивающие сохранность и товарный вид субпродуктов</t>
  </si>
  <si>
    <t xml:space="preserve">Вид субпродукта
сердце
Субпродукт в блоках
да
</t>
  </si>
  <si>
    <t xml:space="preserve">Вид субпродукта
языки
Субпродукт в блоках
да
</t>
  </si>
  <si>
    <t xml:space="preserve">Упаковка: полимерная пленка </t>
  </si>
  <si>
    <t>Вид мяса по способу разделки
тушка
Наименование мяса птицы
Цыплята- бройлеры
Сорт Первый</t>
  </si>
  <si>
    <t xml:space="preserve">Изделия колбасные вареные, в том числе фаршированные мясные </t>
  </si>
  <si>
    <t xml:space="preserve">
Вид изделия колбасного вареного:  Колбаса (колбаска)  
Категория:  Б  
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</si>
  <si>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</si>
  <si>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t xml:space="preserve">
Вид изделия колбасного вареного:  Сардельки  
Категория:  А  
</t>
  </si>
  <si>
    <t>Колбаса (колбаска) полукопченая мясная</t>
  </si>
  <si>
    <t xml:space="preserve">Вид преобладающего мясного сырья
Свинина
Категория, не ниже Б
</t>
  </si>
  <si>
    <t>Упаковка: под вакуумом или в условиях модифицированной атмосферы в прозрачные газонепроницаемые пленки или пакеты.</t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</si>
  <si>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</si>
  <si>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Развес. </t>
  </si>
  <si>
    <t xml:space="preserve">Вид сливочного масла:  Сладко-сливочное  Наименование сливочного масла: Крестьянское
Сорт:  Высший
Тип сливочного масла:  Несоленое
</t>
  </si>
  <si>
    <t xml:space="preserve"> Развес.</t>
  </si>
  <si>
    <t>Сыры полутвердые</t>
  </si>
  <si>
    <t xml:space="preserve">Вид   Цельнозерновой
Пропаренный    Да
Сорт, не ниже    Первый
Способ обработки    Шлифованный
</t>
  </si>
  <si>
    <t xml:space="preserve">Сорт   Первый
</t>
  </si>
  <si>
    <t xml:space="preserve">Мука пшеничная                                           </t>
  </si>
  <si>
    <t xml:space="preserve">Вид муки     Хлебопекарная 
Сорт пшеничной хлебопекарной муки, не ниже    Высший
</t>
  </si>
  <si>
    <t>пакет до 2 кг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</si>
  <si>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</si>
  <si>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</si>
  <si>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 xml:space="preserve">мягкая или полужесткая упаковка, массой до 1 кг </t>
  </si>
  <si>
    <t xml:space="preserve">Вид изделия макаронного   Макароны
Вид сырья  Пшеничная мука
Группа макаронных изделий из пшеничной муки  А
Сорт макаронных изделий из пшеничной муки  Высший
</t>
  </si>
  <si>
    <t xml:space="preserve">Вид соли по способу производства:  Молотая  
Вид сырья для соли пищевой:  Каменная  
Помол соли пищевой:  N 1  
Соль йодированная: Нет                                     Сорт:  Первый  
</t>
  </si>
  <si>
    <t>Сахар белый свекловичный в твердом состоянии без вкусоароматических или красящих добавок</t>
  </si>
  <si>
    <t xml:space="preserve">Вид сахара белого :  Кристаллический  
 </t>
  </si>
  <si>
    <t>продуктовые мешки, фасовка до 50 кг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</si>
  <si>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</si>
  <si>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</si>
  <si>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 п/бут. до 1 л. </t>
  </si>
  <si>
    <t xml:space="preserve">Рекомендуемая  НМЦ, руб. на 1-й квартал 2022 года </t>
  </si>
  <si>
    <t>Рекомендуемая  НМЦ, руб. на 1-й квартал 2022 года</t>
  </si>
  <si>
    <t xml:space="preserve">Рекомендуемая  НМЦ, руб. на 1-й квартал 2022 года  </t>
  </si>
  <si>
    <t xml:space="preserve">Рекомендуемая  НМЦ, руб. на 1-й квартал 2022 годаа </t>
  </si>
  <si>
    <t xml:space="preserve">Рекомендуемая  НМЦ, руб. на 2-й квартал 2022 года </t>
  </si>
  <si>
    <t>Рекомендуемая  НМЦ, руб. на 2-й квартал 2022 года</t>
  </si>
  <si>
    <t xml:space="preserve">Рекомендуемая  НМЦ, руб. на 2-й квартал 2022 года  </t>
  </si>
  <si>
    <t xml:space="preserve">Рекомендуемая  НМЦ, руб. на 2-й квартал 2022 годаа </t>
  </si>
  <si>
    <t xml:space="preserve">Поставка продуктов питания (сметана, творог) </t>
  </si>
  <si>
    <t xml:space="preserve">Рекомендуемая  НМЦ, руб. на 3-й квартал 2022 года </t>
  </si>
  <si>
    <t>Рекомендуемая  НМЦ, руб. на 3-й квартал 2022 года</t>
  </si>
  <si>
    <t xml:space="preserve">Рекомендуемая  НМЦ, руб. на 3-й квартал 2022 года  </t>
  </si>
  <si>
    <t>Данные статистической отчетности на май 2022</t>
  </si>
  <si>
    <t xml:space="preserve">Рекомендуемая  НМЦ, руб. на 3-й квартал 2022 годаа </t>
  </si>
  <si>
    <t xml:space="preserve">Предложения по начальным (максимальным) ценам на продовольственные товары  (Изделия хлебобулочные и мучные кондитерские) на 4-й квартал 2022 года </t>
  </si>
  <si>
    <t xml:space="preserve">Рекомендуемая  НМЦ, руб. на 4-й квартал 2022 года </t>
  </si>
  <si>
    <t xml:space="preserve">Предложения по начальным (максимальным) ценам на продовольственные товары (овощи) на 4-й квартал 2022 года </t>
  </si>
  <si>
    <t>Рекомендуемая  НМЦ, руб. на 4-й квартал 2022 года</t>
  </si>
  <si>
    <t xml:space="preserve">Предложения по начальным (максимальным) ценам на продовольственные товары (мясо (говядина) и  субпродукты) на 4-й квартал 2022 года </t>
  </si>
  <si>
    <t xml:space="preserve">Предложения по начальным (максимальным) ценам на продовольственные товары (мясо кур) на 4-й квартал 2022 года </t>
  </si>
  <si>
    <t xml:space="preserve">Рекомендуемая  НМЦ, руб. на 4-й квартал 2022 года  </t>
  </si>
  <si>
    <t>Предложения по начальным (максимальным) ценам на продовольственные товары (колбасные и тушеные изделия)  на 4-й квартал 2022 года</t>
  </si>
  <si>
    <t>Предложения по начальным (максимальным) ценам на продовольственные товары (молочная продукция) на   4-й квартал 2022 года</t>
  </si>
  <si>
    <t xml:space="preserve">Предложения по начальным (максимальным) ценам на продовольственные товары (прочая продукция) на 4-й квартал 2022 года </t>
  </si>
  <si>
    <t xml:space="preserve">Рекомендуемая  НМЦ, руб. на 4-й квартал 2022 годаа </t>
  </si>
  <si>
    <t xml:space="preserve">Предложения по начальным (максимальным) ценам на продовольственные товары (рыба) на 4-й квартал 2022 года </t>
  </si>
  <si>
    <t>Предложения по начальным (максимальным) ценам на продовольственные товары (фрукты) на 4-й квартал 2022 года</t>
  </si>
  <si>
    <t xml:space="preserve">ООО "Тверь Агропром" </t>
  </si>
  <si>
    <t xml:space="preserve">ООО "Ратибор" </t>
  </si>
  <si>
    <t xml:space="preserve">АО "Максатихинский маслодельный завод" </t>
  </si>
  <si>
    <t xml:space="preserve">СПК "РАТМИР" </t>
  </si>
  <si>
    <t>СПК "РАТМИР"</t>
  </si>
  <si>
    <t>ООО "ТверьПродукт"  вх № 2204 от 07.09.2022</t>
  </si>
  <si>
    <t xml:space="preserve">ООО "ТверьПродукт"  вх № 2204 от 07.09.2022 </t>
  </si>
  <si>
    <t>ООО "ГОСТОРГ" вх № 2226 от 09.09.2022</t>
  </si>
  <si>
    <t xml:space="preserve">ООО "ГОСТОРГ" вх № 2226 от 09.09.2022 </t>
  </si>
  <si>
    <t xml:space="preserve">ООО "ГОСТОРГ" вх № 2226 от 09.09.2022" </t>
  </si>
  <si>
    <t>ЗАО "Хлеб" вх № 2187 от 06.09.2022</t>
  </si>
  <si>
    <t>ООО "Знатные хлеба" вх № 2198 от 07.09.2022</t>
  </si>
  <si>
    <t xml:space="preserve">ООО "Пекарь" </t>
  </si>
  <si>
    <t xml:space="preserve">ООО "Продресурсы" </t>
  </si>
  <si>
    <t>ООО "Продресурсы"</t>
  </si>
  <si>
    <t>ООО "Вышний Волочек -Айсберг" вх № 2039 от 26.08.2022</t>
  </si>
  <si>
    <t>¾</t>
  </si>
  <si>
    <t>Данные статистической отчетности на сентябрь  2022</t>
  </si>
  <si>
    <t xml:space="preserve">реестровый номер контракта № 3693100417522000093 </t>
  </si>
  <si>
    <t>tver.price.ru</t>
  </si>
  <si>
    <t>online.metro-cc.ru</t>
  </si>
  <si>
    <t xml:space="preserve"> реестровый номер контракта№ 2692400340622000055</t>
  </si>
  <si>
    <t xml:space="preserve"> реестровый номер контракта№ 2693000001922000011</t>
  </si>
  <si>
    <t>реестровый номер контракта№ 2691400027622000056</t>
  </si>
  <si>
    <t xml:space="preserve"> реестровый номер контракта№ 2690201017422000352</t>
  </si>
  <si>
    <t xml:space="preserve"> реестровый номер контракта № 2691900058321000152
</t>
  </si>
  <si>
    <t>реестровый номер контракта № 2691400027622000028</t>
  </si>
  <si>
    <t>реестровый номер контракта № 2691100199422000166</t>
  </si>
  <si>
    <t>реестровый номер контракта № 2693000001922000013</t>
  </si>
  <si>
    <t>реестровый номер контракта № 2690201017422000325</t>
  </si>
  <si>
    <t xml:space="preserve"> реестровый номер контракта № 2690700771422000047</t>
  </si>
  <si>
    <t>реестровый номер контракта № 2690700018721000010</t>
  </si>
  <si>
    <t>реестровый номер контракта № 3691500128022000169</t>
  </si>
  <si>
    <t xml:space="preserve">реестровый номер контракта № 2694200261322000027
</t>
  </si>
  <si>
    <t>реестровый номер контракта № 2691500108922000021</t>
  </si>
  <si>
    <t>реестровый номер контракта № 2692400434322000031</t>
  </si>
  <si>
    <t>Данные статистической отчетности на август - сентябрь  2022</t>
  </si>
  <si>
    <t>реестровый номер контракта№ 3691800153822000011</t>
  </si>
  <si>
    <t>реестровый номер контракта№  2693200145921000180</t>
  </si>
  <si>
    <t>Ед.измерения</t>
  </si>
  <si>
    <t>Ед. измерения</t>
  </si>
  <si>
    <t>Расчет Н(М)ЦК, руб. (в соответствии с Методическими рекомендациями по применению методов определения начальной (максимальной) цены контракта</t>
  </si>
  <si>
    <r>
      <t xml:space="preserve">Вид продукта по рецептуре Неглазированное
Вид печенья </t>
    </r>
    <r>
      <rPr>
        <b/>
        <sz val="16"/>
        <rFont val="Times New Roman"/>
        <family val="1"/>
      </rPr>
      <t>Овсяное</t>
    </r>
    <r>
      <rPr>
        <sz val="16"/>
        <rFont val="Times New Roman"/>
        <family val="1"/>
      </rPr>
      <t xml:space="preserve">
Вид продукта по рецептуре Без добавлений
Вид продукта по рецептуре Без начинки
Пшеничная хлебопекарная мука
</t>
    </r>
  </si>
  <si>
    <r>
      <t xml:space="preserve">Вид мяса по способу обработки
Бескостное
Вид мяса по способу разделки
Отруб     Категория * Первая   </t>
    </r>
    <r>
      <rPr>
        <b/>
        <sz val="16"/>
        <color indexed="10"/>
        <rFont val="Times New Roman"/>
        <family val="1"/>
      </rPr>
      <t xml:space="preserve"> Лопаточная часть</t>
    </r>
    <r>
      <rPr>
        <sz val="16"/>
        <rFont val="Times New Roman"/>
        <family val="1"/>
      </rPr>
      <t xml:space="preserve"> * Наличие</t>
    </r>
  </si>
  <si>
    <r>
      <t xml:space="preserve">Вид субпродукта
</t>
    </r>
    <r>
      <rPr>
        <b/>
        <sz val="16"/>
        <color indexed="10"/>
        <rFont val="Times New Roman"/>
        <family val="1"/>
      </rPr>
      <t>печень</t>
    </r>
    <r>
      <rPr>
        <sz val="16"/>
        <rFont val="Times New Roman"/>
        <family val="1"/>
      </rPr>
      <t xml:space="preserve">
Субпродукт в блоках
да
</t>
    </r>
  </si>
  <si>
    <r>
      <t xml:space="preserve">Вид В тесте  Наименование </t>
    </r>
    <r>
      <rPr>
        <b/>
        <sz val="16"/>
        <rFont val="Times New Roman"/>
        <family val="1"/>
      </rPr>
      <t>Пельмени</t>
    </r>
    <r>
      <rPr>
        <sz val="16"/>
        <rFont val="Times New Roman"/>
        <family val="1"/>
      </rPr>
      <t xml:space="preserve"> Группа мясосодержащие Категория Б </t>
    </r>
  </si>
  <si>
    <r>
      <t xml:space="preserve"> Вид мяса по способу разделки   </t>
    </r>
    <r>
      <rPr>
        <sz val="16"/>
        <color indexed="10"/>
        <rFont val="Times New Roman"/>
        <family val="1"/>
      </rPr>
      <t>тушка</t>
    </r>
    <r>
      <rPr>
        <sz val="16"/>
        <rFont val="Times New Roman"/>
        <family val="1"/>
      </rPr>
      <t xml:space="preserve">
Для детского питания   Нет 
Наименование мяса птицы  Цыплята- бройлеры
Сорт    Первый  </t>
    </r>
  </si>
  <si>
    <r>
      <t xml:space="preserve"> Вид мяса по способу разделки     </t>
    </r>
    <r>
      <rPr>
        <sz val="16"/>
        <color indexed="10"/>
        <rFont val="Times New Roman"/>
        <family val="1"/>
      </rPr>
      <t>Окорочок</t>
    </r>
    <r>
      <rPr>
        <sz val="16"/>
        <rFont val="Times New Roman"/>
        <family val="1"/>
      </rPr>
      <t xml:space="preserve">
Для детского питания  Нет 
Наименование мяса птицы  Цыплята- бройлеры 
Сорт   Первый   
</t>
    </r>
  </si>
  <si>
    <r>
      <t xml:space="preserve"> Вид мяса по способу разделки    </t>
    </r>
    <r>
      <rPr>
        <sz val="16"/>
        <color indexed="10"/>
        <rFont val="Times New Roman"/>
        <family val="1"/>
      </rPr>
      <t xml:space="preserve">Грудка  </t>
    </r>
    <r>
      <rPr>
        <sz val="16"/>
        <rFont val="Times New Roman"/>
        <family val="1"/>
      </rPr>
      <t xml:space="preserve">
  Для детского питания  Нет 
Наименование мяса птицы  Цыплята- бройлеры 
Сорт  Первый  
</t>
    </r>
  </si>
  <si>
    <r>
      <t xml:space="preserve">Вид мяса по способу разделки
</t>
    </r>
    <r>
      <rPr>
        <sz val="16"/>
        <color indexed="10"/>
        <rFont val="Times New Roman"/>
        <family val="1"/>
      </rPr>
      <t>голень</t>
    </r>
    <r>
      <rPr>
        <sz val="16"/>
        <rFont val="Times New Roman"/>
        <family val="1"/>
      </rPr>
      <t xml:space="preserve">
Для детского питания Нет
Наименование мяса птицы
Цыплята- бройлеры
Сорт Первый</t>
    </r>
  </si>
  <si>
    <r>
      <t xml:space="preserve">Мясо сельскохозяйственной птицы </t>
    </r>
    <r>
      <rPr>
        <b/>
        <sz val="16"/>
        <color indexed="10"/>
        <rFont val="Times New Roman"/>
        <family val="1"/>
      </rPr>
      <t>охлажденное</t>
    </r>
  </si>
  <si>
    <r>
      <t xml:space="preserve">Для детского питания  Нет   Сорт Певый  Наименование мяса птицы </t>
    </r>
    <r>
      <rPr>
        <b/>
        <sz val="16"/>
        <rFont val="Times New Roman"/>
        <family val="1"/>
      </rPr>
      <t xml:space="preserve">Индейка </t>
    </r>
    <r>
      <rPr>
        <sz val="16"/>
        <rFont val="Times New Roman"/>
        <family val="1"/>
      </rPr>
      <t xml:space="preserve">Вид мяса по способу разделки Тушка </t>
    </r>
  </si>
  <si>
    <r>
      <t xml:space="preserve">Для детского питания  Нет   Сорт Певый  Наименование мяса птицы </t>
    </r>
    <r>
      <rPr>
        <b/>
        <sz val="16"/>
        <rFont val="Times New Roman"/>
        <family val="1"/>
      </rPr>
      <t xml:space="preserve">Индейка </t>
    </r>
    <r>
      <rPr>
        <sz val="16"/>
        <rFont val="Times New Roman"/>
        <family val="1"/>
      </rPr>
      <t>Вид мяса по способу разделки Филе</t>
    </r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</si>
  <si>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</t>
  </si>
  <si>
    <r>
      <t xml:space="preserve">
Вид изделия колбасного вареного:  Колбаса (колбаска)  
</t>
    </r>
    <r>
      <rPr>
        <b/>
        <sz val="16"/>
        <color indexed="10"/>
        <rFont val="Times New Roman"/>
        <family val="1"/>
      </rPr>
      <t xml:space="preserve">Категория:  А 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 xml:space="preserve">
</t>
    </r>
  </si>
  <si>
    <r>
      <t xml:space="preserve">
Вид изделия колбасного вареного:  Сосиски  
</t>
    </r>
    <r>
      <rPr>
        <b/>
        <sz val="16"/>
        <color indexed="10"/>
        <rFont val="Times New Roman"/>
        <family val="1"/>
      </rPr>
      <t>Категория:  А</t>
    </r>
    <r>
      <rPr>
        <sz val="16"/>
        <rFont val="Times New Roman"/>
        <family val="1"/>
      </rPr>
      <t xml:space="preserve">  
</t>
    </r>
  </si>
  <si>
    <r>
      <t xml:space="preserve">Вид молока     Коровье
Вид молока по способу обработки
</t>
    </r>
    <r>
      <rPr>
        <b/>
        <sz val="16"/>
        <rFont val="Times New Roman"/>
        <family val="1"/>
      </rPr>
      <t>Стерилизованное</t>
    </r>
    <r>
      <rPr>
        <sz val="16"/>
        <rFont val="Times New Roman"/>
        <family val="1"/>
      </rPr>
      <t xml:space="preserve">
Вид молочного сырья
Нормализованное
Массовая доля жира, max, %      ≤ 3.2
Массовая доля жира, min,%       ≥ 3.2
</t>
    </r>
  </si>
  <si>
    <r>
      <t xml:space="preserve">Вид молока   Коровье
Вид молока по способу обработки
</t>
    </r>
    <r>
      <rPr>
        <b/>
        <sz val="16"/>
        <rFont val="Times New Roman"/>
        <family val="1"/>
      </rPr>
      <t>Ультрапастеризованное</t>
    </r>
    <r>
      <rPr>
        <sz val="16"/>
        <rFont val="Times New Roman"/>
        <family val="1"/>
      </rPr>
      <t xml:space="preserve">
Вид молочного сырья
Нормализованное
Массовая доля жира, max, %   ≤ 3.2
Массовая доля жира, min,%      ≥ 3.2
</t>
    </r>
  </si>
  <si>
    <r>
      <t xml:space="preserve">Мягкая или жесткая упаковка.
</t>
    </r>
    <r>
      <rPr>
        <sz val="16"/>
        <color indexed="10"/>
        <rFont val="Times New Roman"/>
        <family val="1"/>
      </rPr>
      <t>Фасовка до 1кг</t>
    </r>
    <r>
      <rPr>
        <sz val="16"/>
        <rFont val="Times New Roman"/>
        <family val="1"/>
      </rPr>
      <t xml:space="preserve">
</t>
    </r>
  </si>
  <si>
    <r>
      <t xml:space="preserve">Полужесткая упаковка из листовых или комбинированных материалов. </t>
    </r>
    <r>
      <rPr>
        <sz val="16"/>
        <color indexed="10"/>
        <rFont val="Times New Roman"/>
        <family val="1"/>
      </rPr>
      <t>Фасовка до 1кг</t>
    </r>
  </si>
  <si>
    <r>
      <t>Тип молочного сырья Нормализованное молоко
Наличие обогащающих компонентов Нет Массовая доля жира</t>
    </r>
    <r>
      <rPr>
        <b/>
        <sz val="16"/>
        <rFont val="Times New Roman"/>
        <family val="1"/>
      </rPr>
      <t xml:space="preserve"> ** 2,5%</t>
    </r>
    <r>
      <rPr>
        <sz val="16"/>
        <rFont val="Times New Roman"/>
        <family val="1"/>
      </rPr>
      <t xml:space="preserve">
</t>
    </r>
  </si>
  <si>
    <r>
      <t xml:space="preserve">
Вид сыра     Цельный
Вид сыра в зависимости от массовой доля жира в пересчете на сухое вещество
Жирные
Вид сырья      Коровье молоко
Сорт сыра из коровьего молока    Высший Наиенование сыра из коровьего молока</t>
    </r>
    <r>
      <rPr>
        <b/>
        <sz val="16"/>
        <rFont val="Times New Roman"/>
        <family val="1"/>
      </rPr>
      <t xml:space="preserve">  Российский</t>
    </r>
    <r>
      <rPr>
        <sz val="16"/>
        <rFont val="Times New Roman"/>
        <family val="1"/>
      </rPr>
      <t xml:space="preserve"> 
</t>
    </r>
  </si>
  <si>
    <t>Расчет Н(М)ЦК, руб. (в соответствии с Методическими рекомендациями по применению методов определения начальной (максимальной) цены контракта,</t>
  </si>
  <si>
    <r>
      <t xml:space="preserve">Вид   Цельнозерновой
Пропаренный    Да
Сорт, не ниже    </t>
    </r>
    <r>
      <rPr>
        <b/>
        <sz val="16"/>
        <rFont val="Times New Roman"/>
        <family val="1"/>
      </rPr>
      <t xml:space="preserve">Высший </t>
    </r>
    <r>
      <rPr>
        <sz val="16"/>
        <rFont val="Times New Roman"/>
        <family val="1"/>
      </rPr>
      <t xml:space="preserve">
Способ обработки    Шлифованный
</t>
    </r>
  </si>
  <si>
    <r>
      <t xml:space="preserve">Вид   Цельнозерновой
Пропаренный    Да
Сорт, не ниже    </t>
    </r>
    <r>
      <rPr>
        <b/>
        <sz val="16"/>
        <rFont val="Times New Roman"/>
        <family val="1"/>
      </rPr>
      <t>Экстра</t>
    </r>
    <r>
      <rPr>
        <sz val="16"/>
        <rFont val="Times New Roman"/>
        <family val="1"/>
      </rPr>
      <t xml:space="preserve">
Способ обработки    Шлифованный
</t>
    </r>
  </si>
  <si>
    <r>
      <t xml:space="preserve">Вид крупы   Ядрица быстроразваривающаяся (пропаренная)
Сорт, не ниже   </t>
    </r>
    <r>
      <rPr>
        <b/>
        <sz val="16"/>
        <rFont val="Times New Roman"/>
        <family val="1"/>
      </rPr>
      <t>Высший</t>
    </r>
    <r>
      <rPr>
        <sz val="16"/>
        <rFont val="Times New Roman"/>
        <family val="1"/>
      </rPr>
      <t xml:space="preserve">
</t>
    </r>
  </si>
  <si>
    <r>
      <t xml:space="preserve">Вид сока    Овощной
Вид сока по способу обработки   Пастеризованный
Вид сока по технологии производства
Восстановленный Вид овощного сока </t>
    </r>
    <r>
      <rPr>
        <b/>
        <sz val="16"/>
        <rFont val="Times New Roman"/>
        <family val="1"/>
      </rPr>
      <t xml:space="preserve">Томатный </t>
    </r>
    <r>
      <rPr>
        <sz val="16"/>
        <rFont val="Times New Roman"/>
        <family val="1"/>
      </rPr>
      <t xml:space="preserve">
</t>
    </r>
  </si>
  <si>
    <r>
      <t xml:space="preserve">Вид изделия макаронного   </t>
    </r>
    <r>
      <rPr>
        <b/>
        <sz val="16"/>
        <rFont val="Times New Roman"/>
        <family val="1"/>
      </rPr>
      <t>Вермишель</t>
    </r>
    <r>
      <rPr>
        <sz val="16"/>
        <rFont val="Times New Roman"/>
        <family val="1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</si>
  <si>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r>
      <t xml:space="preserve">Вид изделия макаронного   </t>
    </r>
    <r>
      <rPr>
        <b/>
        <sz val="16"/>
        <rFont val="Times New Roman"/>
        <family val="1"/>
      </rPr>
      <t>Лапша</t>
    </r>
    <r>
      <rPr>
        <sz val="16"/>
        <rFont val="Times New Roman"/>
        <family val="1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</si>
</sst>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Times New Roman"/>
      <family val="1"/>
    </font>
    <font>
      <sz val="16"/>
      <name val="Calibri"/>
      <family val="2"/>
    </font>
    <font>
      <sz val="16"/>
      <name val="Times New Roman"/>
      <family val="1"/>
    </font>
    <font>
      <b/>
      <sz val="16"/>
      <name val="Calibri"/>
      <family val="2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Symbol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32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" fillId="33" borderId="0" xfId="0" applyFont="1" applyFill="1" applyAlignment="1">
      <alignment wrapText="1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4" fontId="8" fillId="33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0" fontId="17" fillId="0" borderId="10" xfId="0" applyNumberFormat="1" applyFont="1" applyFill="1" applyBorder="1" applyAlignment="1">
      <alignment horizontal="center" vertical="center" wrapText="1"/>
    </xf>
    <xf numFmtId="4" fontId="17" fillId="9" borderId="10" xfId="0" applyNumberFormat="1" applyFont="1" applyFill="1" applyBorder="1" applyAlignment="1">
      <alignment horizontal="center" vertical="center" wrapText="1"/>
    </xf>
    <xf numFmtId="4" fontId="17" fillId="11" borderId="10" xfId="0" applyNumberFormat="1" applyFont="1" applyFill="1" applyBorder="1" applyAlignment="1">
      <alignment horizontal="center" vertical="center" wrapText="1"/>
    </xf>
    <xf numFmtId="4" fontId="17" fillId="34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4" fontId="17" fillId="33" borderId="0" xfId="0" applyNumberFormat="1" applyFont="1" applyFill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0" fontId="17" fillId="0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0" fontId="23" fillId="0" borderId="10" xfId="0" applyNumberFormat="1" applyFont="1" applyFill="1" applyBorder="1" applyAlignment="1">
      <alignment horizontal="center" vertical="center" wrapText="1"/>
    </xf>
    <xf numFmtId="4" fontId="23" fillId="9" borderId="10" xfId="0" applyNumberFormat="1" applyFont="1" applyFill="1" applyBorder="1" applyAlignment="1">
      <alignment horizontal="center" vertical="center" wrapText="1"/>
    </xf>
    <xf numFmtId="4" fontId="23" fillId="11" borderId="10" xfId="0" applyNumberFormat="1" applyFont="1" applyFill="1" applyBorder="1" applyAlignment="1">
      <alignment horizontal="center" vertical="center" wrapText="1"/>
    </xf>
    <xf numFmtId="4" fontId="23" fillId="34" borderId="11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0" fontId="23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2" fontId="17" fillId="33" borderId="0" xfId="0" applyNumberFormat="1" applyFont="1" applyFill="1" applyBorder="1" applyAlignment="1">
      <alignment horizontal="center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21" fillId="12" borderId="15" xfId="0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2" fontId="23" fillId="33" borderId="11" xfId="0" applyNumberFormat="1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0" fontId="70" fillId="12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 inden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left" vertical="center" wrapText="1"/>
    </xf>
    <xf numFmtId="0" fontId="72" fillId="34" borderId="10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72" fillId="34" borderId="13" xfId="0" applyFont="1" applyFill="1" applyBorder="1" applyAlignment="1">
      <alignment horizontal="left" vertical="center" wrapText="1" indent="1"/>
    </xf>
    <xf numFmtId="0" fontId="23" fillId="35" borderId="13" xfId="0" applyFont="1" applyFill="1" applyBorder="1" applyAlignment="1">
      <alignment horizontal="left" vertical="center" wrapText="1"/>
    </xf>
    <xf numFmtId="2" fontId="23" fillId="35" borderId="10" xfId="0" applyNumberFormat="1" applyFont="1" applyFill="1" applyBorder="1" applyAlignment="1">
      <alignment horizontal="center" vertical="center" wrapText="1"/>
    </xf>
    <xf numFmtId="2" fontId="23" fillId="35" borderId="12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3" fillId="33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/>
    </xf>
    <xf numFmtId="0" fontId="23" fillId="33" borderId="0" xfId="0" applyFont="1" applyFill="1" applyAlignment="1">
      <alignment vertical="top"/>
    </xf>
    <xf numFmtId="0" fontId="21" fillId="33" borderId="13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left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4" fontId="23" fillId="33" borderId="13" xfId="0" applyNumberFormat="1" applyFont="1" applyFill="1" applyBorder="1" applyAlignment="1">
      <alignment horizontal="center" vertical="center" wrapText="1"/>
    </xf>
    <xf numFmtId="4" fontId="23" fillId="35" borderId="13" xfId="0" applyNumberFormat="1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horizontal="center" vertical="center" wrapText="1"/>
    </xf>
    <xf numFmtId="4" fontId="23" fillId="35" borderId="12" xfId="0" applyNumberFormat="1" applyFont="1" applyFill="1" applyBorder="1" applyAlignment="1">
      <alignment horizontal="center" vertical="center" wrapText="1"/>
    </xf>
    <xf numFmtId="4" fontId="23" fillId="35" borderId="11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 wrapText="1"/>
    </xf>
    <xf numFmtId="4" fontId="23" fillId="33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0" fontId="71" fillId="37" borderId="10" xfId="0" applyFont="1" applyFill="1" applyBorder="1" applyAlignment="1">
      <alignment horizontal="left" vertical="center" wrapText="1"/>
    </xf>
    <xf numFmtId="0" fontId="21" fillId="37" borderId="10" xfId="0" applyFont="1" applyFill="1" applyBorder="1" applyAlignment="1">
      <alignment horizontal="left" vertical="center" wrapText="1"/>
    </xf>
    <xf numFmtId="0" fontId="23" fillId="37" borderId="10" xfId="0" applyFont="1" applyFill="1" applyBorder="1" applyAlignment="1">
      <alignment horizontal="left" vertical="center" wrapText="1"/>
    </xf>
    <xf numFmtId="4" fontId="23" fillId="37" borderId="11" xfId="0" applyNumberFormat="1" applyFont="1" applyFill="1" applyBorder="1" applyAlignment="1">
      <alignment horizontal="center" vertical="center" wrapText="1"/>
    </xf>
    <xf numFmtId="4" fontId="23" fillId="37" borderId="12" xfId="0" applyNumberFormat="1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10" fontId="23" fillId="37" borderId="10" xfId="0" applyNumberFormat="1" applyFont="1" applyFill="1" applyBorder="1" applyAlignment="1">
      <alignment horizontal="center" vertical="center" wrapText="1"/>
    </xf>
    <xf numFmtId="4" fontId="23" fillId="37" borderId="10" xfId="0" applyNumberFormat="1" applyFont="1" applyFill="1" applyBorder="1" applyAlignment="1">
      <alignment horizontal="center" vertical="center" wrapText="1"/>
    </xf>
    <xf numFmtId="4" fontId="23" fillId="38" borderId="11" xfId="0" applyNumberFormat="1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left" vertical="center" wrapText="1"/>
    </xf>
    <xf numFmtId="4" fontId="23" fillId="34" borderId="12" xfId="0" applyNumberFormat="1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left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0" fontId="21" fillId="12" borderId="10" xfId="0" applyFont="1" applyFill="1" applyBorder="1" applyAlignment="1">
      <alignment horizontal="center" vertical="center" wrapText="1"/>
    </xf>
    <xf numFmtId="4" fontId="23" fillId="34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2" fontId="23" fillId="9" borderId="10" xfId="0" applyNumberFormat="1" applyFont="1" applyFill="1" applyBorder="1" applyAlignment="1">
      <alignment horizontal="center" vertical="center" wrapText="1"/>
    </xf>
    <xf numFmtId="2" fontId="23" fillId="11" borderId="10" xfId="0" applyNumberFormat="1" applyFont="1" applyFill="1" applyBorder="1" applyAlignment="1">
      <alignment horizontal="center" vertical="center" wrapText="1"/>
    </xf>
    <xf numFmtId="2" fontId="23" fillId="7" borderId="10" xfId="0" applyNumberFormat="1" applyFont="1" applyFill="1" applyBorder="1" applyAlignment="1">
      <alignment horizontal="center" vertical="center" wrapText="1"/>
    </xf>
    <xf numFmtId="2" fontId="23" fillId="34" borderId="11" xfId="0" applyNumberFormat="1" applyFont="1" applyFill="1" applyBorder="1" applyAlignment="1">
      <alignment horizontal="center" vertical="center" wrapText="1"/>
    </xf>
    <xf numFmtId="2" fontId="27" fillId="34" borderId="11" xfId="0" applyNumberFormat="1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2" fontId="71" fillId="0" borderId="10" xfId="0" applyNumberFormat="1" applyFont="1" applyFill="1" applyBorder="1" applyAlignment="1">
      <alignment horizontal="center" vertical="center" wrapText="1"/>
    </xf>
    <xf numFmtId="2" fontId="71" fillId="0" borderId="11" xfId="0" applyNumberFormat="1" applyFont="1" applyFill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2" fontId="23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0" fontId="23" fillId="0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3" fillId="33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4" fontId="23" fillId="9" borderId="15" xfId="0" applyNumberFormat="1" applyFont="1" applyFill="1" applyBorder="1" applyAlignment="1">
      <alignment horizontal="center" vertical="center" wrapText="1"/>
    </xf>
    <xf numFmtId="4" fontId="23" fillId="11" borderId="15" xfId="0" applyNumberFormat="1" applyFont="1" applyFill="1" applyBorder="1" applyAlignment="1">
      <alignment horizontal="center" vertical="center" wrapText="1"/>
    </xf>
    <xf numFmtId="0" fontId="21" fillId="12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2" fontId="23" fillId="33" borderId="13" xfId="0" applyNumberFormat="1" applyFont="1" applyFill="1" applyBorder="1" applyAlignment="1">
      <alignment horizontal="center" vertical="center" wrapText="1"/>
    </xf>
    <xf numFmtId="2" fontId="23" fillId="33" borderId="12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28" fillId="33" borderId="0" xfId="0" applyFont="1" applyFill="1" applyAlignment="1">
      <alignment vertical="top" wrapText="1"/>
    </xf>
    <xf numFmtId="0" fontId="28" fillId="0" borderId="0" xfId="0" applyFont="1" applyFill="1" applyAlignment="1">
      <alignment wrapText="1"/>
    </xf>
    <xf numFmtId="0" fontId="28" fillId="33" borderId="0" xfId="0" applyFont="1" applyFill="1" applyAlignment="1">
      <alignment wrapText="1"/>
    </xf>
    <xf numFmtId="0" fontId="21" fillId="36" borderId="10" xfId="0" applyFont="1" applyFill="1" applyBorder="1" applyAlignment="1">
      <alignment horizontal="center" vertical="center" wrapText="1"/>
    </xf>
    <xf numFmtId="4" fontId="23" fillId="33" borderId="11" xfId="0" applyNumberFormat="1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center" vertical="center" wrapText="1"/>
    </xf>
    <xf numFmtId="4" fontId="23" fillId="35" borderId="16" xfId="0" applyNumberFormat="1" applyFont="1" applyFill="1" applyBorder="1" applyAlignment="1">
      <alignment horizontal="center" vertical="center" wrapText="1"/>
    </xf>
    <xf numFmtId="4" fontId="23" fillId="33" borderId="1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0" fontId="23" fillId="0" borderId="15" xfId="0" applyNumberFormat="1" applyFont="1" applyFill="1" applyBorder="1" applyAlignment="1">
      <alignment horizontal="center" vertical="center" wrapText="1"/>
    </xf>
    <xf numFmtId="4" fontId="23" fillId="34" borderId="16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21" fillId="34" borderId="12" xfId="0" applyFont="1" applyFill="1" applyBorder="1" applyAlignment="1">
      <alignment horizontal="left" vertical="center" wrapText="1"/>
    </xf>
    <xf numFmtId="0" fontId="23" fillId="34" borderId="12" xfId="0" applyFont="1" applyFill="1" applyBorder="1" applyAlignment="1">
      <alignment horizontal="left" vertical="center" wrapText="1"/>
    </xf>
    <xf numFmtId="4" fontId="23" fillId="11" borderId="17" xfId="0" applyNumberFormat="1" applyFont="1" applyFill="1" applyBorder="1" applyAlignment="1">
      <alignment horizontal="center" vertical="center" wrapText="1"/>
    </xf>
    <xf numFmtId="4" fontId="23" fillId="34" borderId="18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33" borderId="0" xfId="0" applyFont="1" applyFill="1" applyAlignment="1">
      <alignment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>
      <alignment horizontal="center" vertical="center" wrapText="1"/>
    </xf>
    <xf numFmtId="0" fontId="70" fillId="12" borderId="10" xfId="0" applyFont="1" applyFill="1" applyBorder="1" applyAlignment="1">
      <alignment horizontal="center" vertical="center" wrapText="1"/>
    </xf>
    <xf numFmtId="0" fontId="21" fillId="12" borderId="15" xfId="0" applyFont="1" applyFill="1" applyBorder="1" applyAlignment="1">
      <alignment horizontal="center" vertical="center" wrapText="1"/>
    </xf>
    <xf numFmtId="0" fontId="21" fillId="12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4" fillId="12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33" borderId="0" xfId="0" applyFont="1" applyFill="1" applyAlignment="1">
      <alignment horizontal="left" vertical="center"/>
    </xf>
    <xf numFmtId="2" fontId="21" fillId="0" borderId="0" xfId="0" applyNumberFormat="1" applyFont="1" applyFill="1" applyAlignment="1">
      <alignment horizontal="center" vertical="center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" fontId="21" fillId="36" borderId="15" xfId="0" applyNumberFormat="1" applyFont="1" applyFill="1" applyBorder="1" applyAlignment="1">
      <alignment horizontal="center" vertical="center" wrapText="1"/>
    </xf>
    <xf numFmtId="4" fontId="21" fillId="36" borderId="11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12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1" fillId="11" borderId="1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12" borderId="20" xfId="0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9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1" fillId="11" borderId="16" xfId="0" applyFont="1" applyFill="1" applyBorder="1" applyAlignment="1">
      <alignment horizontal="center" vertical="center" wrapText="1"/>
    </xf>
    <xf numFmtId="0" fontId="24" fillId="12" borderId="15" xfId="0" applyFont="1" applyFill="1" applyBorder="1" applyAlignment="1">
      <alignment horizontal="center" vertical="center" wrapText="1"/>
    </xf>
    <xf numFmtId="0" fontId="24" fillId="12" borderId="11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22" fillId="9" borderId="10" xfId="0" applyFont="1" applyFill="1" applyBorder="1" applyAlignment="1">
      <alignment horizontal="center" vertical="center" wrapText="1"/>
    </xf>
    <xf numFmtId="0" fontId="21" fillId="12" borderId="20" xfId="0" applyFont="1" applyFill="1" applyBorder="1" applyAlignment="1">
      <alignment horizontal="center" vertical="center"/>
    </xf>
    <xf numFmtId="0" fontId="24" fillId="12" borderId="11" xfId="0" applyFont="1" applyFill="1" applyBorder="1" applyAlignment="1">
      <alignment horizontal="center" vertical="center" wrapText="1"/>
    </xf>
    <xf numFmtId="0" fontId="73" fillId="12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2" fillId="12" borderId="11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 wrapText="1"/>
    </xf>
    <xf numFmtId="0" fontId="21" fillId="11" borderId="22" xfId="0" applyFont="1" applyFill="1" applyBorder="1" applyAlignment="1">
      <alignment horizontal="center" vertical="center" wrapText="1"/>
    </xf>
    <xf numFmtId="0" fontId="21" fillId="11" borderId="1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74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3" fillId="12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23" fillId="12" borderId="2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1" fillId="12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12" borderId="10" xfId="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/>
    </xf>
    <xf numFmtId="0" fontId="13" fillId="12" borderId="20" xfId="0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/>
    </xf>
    <xf numFmtId="0" fontId="13" fillId="12" borderId="15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70" zoomScaleNormal="70" zoomScalePageLayoutView="0" workbookViewId="0" topLeftCell="A25">
      <selection activeCell="T19" sqref="T19"/>
    </sheetView>
  </sheetViews>
  <sheetFormatPr defaultColWidth="9.140625" defaultRowHeight="15"/>
  <cols>
    <col min="1" max="1" width="17.8515625" style="1" customWidth="1"/>
    <col min="2" max="2" width="9.28125" style="1" customWidth="1"/>
    <col min="3" max="3" width="27.8515625" style="1" customWidth="1"/>
    <col min="4" max="4" width="16.7109375" style="1" customWidth="1"/>
    <col min="5" max="5" width="14.28125" style="2" customWidth="1"/>
    <col min="6" max="6" width="14.7109375" style="2" customWidth="1"/>
    <col min="7" max="7" width="14.8515625" style="2" customWidth="1"/>
    <col min="8" max="8" width="14.57421875" style="2" customWidth="1"/>
    <col min="9" max="9" width="12.421875" style="2" customWidth="1"/>
    <col min="10" max="10" width="15.57421875" style="2" customWidth="1"/>
    <col min="11" max="11" width="14.57421875" style="2" customWidth="1"/>
    <col min="12" max="12" width="15.140625" style="2" customWidth="1"/>
    <col min="13" max="13" width="15.8515625" style="2" customWidth="1"/>
    <col min="14" max="14" width="12.57421875" style="2" customWidth="1"/>
    <col min="15" max="15" width="15.00390625" style="2" customWidth="1"/>
    <col min="16" max="16" width="22.00390625" style="2" customWidth="1"/>
    <col min="17" max="17" width="16.421875" style="2" customWidth="1"/>
    <col min="18" max="18" width="21.00390625" style="1" customWidth="1"/>
    <col min="19" max="19" width="17.421875" style="42" customWidth="1"/>
    <col min="20" max="20" width="18.57421875" style="42" customWidth="1"/>
    <col min="21" max="16384" width="9.140625" style="1" customWidth="1"/>
  </cols>
  <sheetData>
    <row r="1" spans="1:20" ht="39.75" customHeight="1">
      <c r="A1" s="266" t="s">
        <v>294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59"/>
      <c r="R1" s="60"/>
      <c r="S1" s="60"/>
      <c r="T1" s="60"/>
    </row>
    <row r="2" spans="1:20" ht="18.75">
      <c r="A2" s="59"/>
      <c r="B2" s="59"/>
      <c r="C2" s="59"/>
      <c r="D2" s="59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  <c r="S2" s="62"/>
      <c r="T2" s="62"/>
    </row>
    <row r="3" spans="1:20" s="16" customFormat="1" ht="25.5" customHeight="1">
      <c r="A3" s="262" t="s">
        <v>44</v>
      </c>
      <c r="B3" s="262" t="s">
        <v>346</v>
      </c>
      <c r="C3" s="262" t="s">
        <v>43</v>
      </c>
      <c r="D3" s="262" t="s">
        <v>15</v>
      </c>
      <c r="E3" s="262" t="s">
        <v>56</v>
      </c>
      <c r="F3" s="262"/>
      <c r="G3" s="262"/>
      <c r="H3" s="262"/>
      <c r="I3" s="262"/>
      <c r="J3" s="262"/>
      <c r="K3" s="262"/>
      <c r="L3" s="262"/>
      <c r="M3" s="262"/>
      <c r="N3" s="262" t="s">
        <v>46</v>
      </c>
      <c r="O3" s="262" t="s">
        <v>47</v>
      </c>
      <c r="P3" s="273" t="s">
        <v>348</v>
      </c>
      <c r="Q3" s="272" t="s">
        <v>295</v>
      </c>
      <c r="R3" s="259" t="s">
        <v>280</v>
      </c>
      <c r="S3" s="259" t="s">
        <v>284</v>
      </c>
      <c r="T3" s="259" t="s">
        <v>289</v>
      </c>
    </row>
    <row r="4" spans="1:20" s="16" customFormat="1" ht="88.5" customHeight="1">
      <c r="A4" s="262"/>
      <c r="B4" s="262"/>
      <c r="C4" s="262"/>
      <c r="D4" s="262"/>
      <c r="E4" s="262" t="s">
        <v>317</v>
      </c>
      <c r="F4" s="262" t="s">
        <v>318</v>
      </c>
      <c r="G4" s="264" t="s">
        <v>319</v>
      </c>
      <c r="H4" s="264" t="s">
        <v>343</v>
      </c>
      <c r="I4" s="264" t="s">
        <v>328</v>
      </c>
      <c r="J4" s="262" t="s">
        <v>329</v>
      </c>
      <c r="K4" s="262" t="s">
        <v>326</v>
      </c>
      <c r="L4" s="109"/>
      <c r="M4" s="109"/>
      <c r="N4" s="262"/>
      <c r="O4" s="262"/>
      <c r="P4" s="273"/>
      <c r="Q4" s="272"/>
      <c r="R4" s="260"/>
      <c r="S4" s="260"/>
      <c r="T4" s="260"/>
    </row>
    <row r="5" spans="1:20" s="16" customFormat="1" ht="153" customHeight="1">
      <c r="A5" s="262"/>
      <c r="B5" s="262"/>
      <c r="C5" s="262"/>
      <c r="D5" s="262"/>
      <c r="E5" s="263"/>
      <c r="F5" s="263"/>
      <c r="G5" s="265"/>
      <c r="H5" s="265"/>
      <c r="I5" s="265"/>
      <c r="J5" s="263"/>
      <c r="K5" s="263"/>
      <c r="L5" s="114"/>
      <c r="M5" s="114"/>
      <c r="N5" s="262"/>
      <c r="O5" s="262"/>
      <c r="P5" s="273"/>
      <c r="Q5" s="272"/>
      <c r="R5" s="261"/>
      <c r="S5" s="261"/>
      <c r="T5" s="261"/>
    </row>
    <row r="6" spans="1:20" ht="42.75" customHeight="1">
      <c r="A6" s="271" t="s">
        <v>25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64"/>
      <c r="S6" s="64"/>
      <c r="T6" s="64"/>
    </row>
    <row r="7" spans="1:20" ht="194.25" customHeight="1">
      <c r="A7" s="90" t="s">
        <v>125</v>
      </c>
      <c r="B7" s="90" t="s">
        <v>28</v>
      </c>
      <c r="C7" s="91" t="s">
        <v>209</v>
      </c>
      <c r="D7" s="91" t="s">
        <v>42</v>
      </c>
      <c r="E7" s="110">
        <v>63.05</v>
      </c>
      <c r="F7" s="110">
        <v>55.18</v>
      </c>
      <c r="G7" s="110">
        <v>57</v>
      </c>
      <c r="H7" s="110">
        <v>54.94</v>
      </c>
      <c r="I7" s="110"/>
      <c r="J7" s="110"/>
      <c r="K7" s="110"/>
      <c r="L7" s="110"/>
      <c r="M7" s="110"/>
      <c r="N7" s="93">
        <f>COUNT(E7:M7)</f>
        <v>4</v>
      </c>
      <c r="O7" s="94">
        <f>STDEVA(E7:M7)/(SUM(E7:M7)/COUNTIF(E7:M7,"&gt;0"))</f>
        <v>0.06577945840515624</v>
      </c>
      <c r="P7" s="95">
        <f>1/N7*(SUM(E7:M7))</f>
        <v>57.5425</v>
      </c>
      <c r="Q7" s="96">
        <f>P7</f>
        <v>57.5425</v>
      </c>
      <c r="R7" s="97">
        <v>51.96</v>
      </c>
      <c r="S7" s="97">
        <v>56.8</v>
      </c>
      <c r="T7" s="97">
        <v>59.94</v>
      </c>
    </row>
    <row r="8" spans="1:20" ht="195" customHeight="1">
      <c r="A8" s="111" t="s">
        <v>125</v>
      </c>
      <c r="B8" s="98" t="s">
        <v>28</v>
      </c>
      <c r="C8" s="99" t="s">
        <v>210</v>
      </c>
      <c r="D8" s="99" t="s">
        <v>42</v>
      </c>
      <c r="E8" s="110">
        <v>68.38</v>
      </c>
      <c r="F8" s="110">
        <v>67.07</v>
      </c>
      <c r="G8" s="110">
        <v>57</v>
      </c>
      <c r="H8" s="110"/>
      <c r="I8" s="110"/>
      <c r="J8" s="110"/>
      <c r="K8" s="110"/>
      <c r="L8" s="112"/>
      <c r="M8" s="112"/>
      <c r="N8" s="93">
        <f>COUNT(E8:M8)</f>
        <v>3</v>
      </c>
      <c r="O8" s="94">
        <f>STDEVA(E8:M8)/(SUM(E8:M8)/COUNTIF(E8:M8,"&gt;0"))</f>
        <v>0.097063574451991</v>
      </c>
      <c r="P8" s="95">
        <f>1/N8*(SUM(E8:M8))</f>
        <v>64.14999999999999</v>
      </c>
      <c r="Q8" s="96">
        <f>P8</f>
        <v>64.14999999999999</v>
      </c>
      <c r="R8" s="97">
        <v>56.35</v>
      </c>
      <c r="S8" s="97">
        <v>66.81</v>
      </c>
      <c r="T8" s="97">
        <v>64.18</v>
      </c>
    </row>
    <row r="9" spans="1:20" ht="115.5" customHeight="1">
      <c r="A9" s="89" t="s">
        <v>126</v>
      </c>
      <c r="B9" s="90" t="s">
        <v>28</v>
      </c>
      <c r="C9" s="91" t="s">
        <v>220</v>
      </c>
      <c r="D9" s="91" t="s">
        <v>42</v>
      </c>
      <c r="E9" s="110">
        <v>116.14</v>
      </c>
      <c r="F9" s="110">
        <v>92</v>
      </c>
      <c r="G9" s="110">
        <v>92</v>
      </c>
      <c r="H9" s="110"/>
      <c r="I9" s="110">
        <v>94.78</v>
      </c>
      <c r="J9" s="110"/>
      <c r="K9" s="110"/>
      <c r="L9" s="112"/>
      <c r="M9" s="112"/>
      <c r="N9" s="93">
        <f>COUNT(E9:M9)</f>
        <v>4</v>
      </c>
      <c r="O9" s="94">
        <f>STDEVA(E9:M9)/(SUM(E9:M9)/COUNTIF(E9:M9,"&gt;0"))</f>
        <v>0.11830666118945758</v>
      </c>
      <c r="P9" s="95">
        <f>1/N9*(SUM(E9:M9))</f>
        <v>98.72999999999999</v>
      </c>
      <c r="Q9" s="96">
        <f>P9</f>
        <v>98.72999999999999</v>
      </c>
      <c r="R9" s="97">
        <v>85.47</v>
      </c>
      <c r="S9" s="97">
        <v>95.28</v>
      </c>
      <c r="T9" s="97">
        <v>94.31</v>
      </c>
    </row>
    <row r="10" spans="1:20" ht="114" customHeight="1">
      <c r="A10" s="111" t="s">
        <v>126</v>
      </c>
      <c r="B10" s="98" t="s">
        <v>28</v>
      </c>
      <c r="C10" s="99" t="s">
        <v>219</v>
      </c>
      <c r="D10" s="99" t="s">
        <v>42</v>
      </c>
      <c r="E10" s="110">
        <v>125.87</v>
      </c>
      <c r="F10" s="110">
        <v>94</v>
      </c>
      <c r="G10" s="110">
        <v>97</v>
      </c>
      <c r="H10" s="110"/>
      <c r="I10" s="110"/>
      <c r="J10" s="110">
        <v>95.94</v>
      </c>
      <c r="K10" s="110">
        <v>87.5</v>
      </c>
      <c r="L10" s="110"/>
      <c r="M10" s="110"/>
      <c r="N10" s="93">
        <f>COUNT(E10:M10)</f>
        <v>5</v>
      </c>
      <c r="O10" s="94">
        <f>STDEVA(E10:M10)/(SUM(E10:M10)/COUNTIF(E10:M10,"&gt;0"))</f>
        <v>0.1488180481009589</v>
      </c>
      <c r="P10" s="95">
        <f>1/N10*(SUM(E10:M10))</f>
        <v>100.06200000000001</v>
      </c>
      <c r="Q10" s="96">
        <f>P10</f>
        <v>100.06200000000001</v>
      </c>
      <c r="R10" s="113">
        <v>88.69</v>
      </c>
      <c r="S10" s="113">
        <v>102.22</v>
      </c>
      <c r="T10" s="113">
        <v>98.08</v>
      </c>
    </row>
    <row r="11" spans="1:20" ht="101.25" customHeight="1">
      <c r="A11" s="103"/>
      <c r="B11" s="103"/>
      <c r="C11" s="104"/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81"/>
      <c r="O11" s="82"/>
      <c r="P11" s="130"/>
      <c r="Q11" s="130"/>
      <c r="R11" s="106"/>
      <c r="S11" s="106"/>
      <c r="T11" s="106"/>
    </row>
    <row r="12" spans="1:20" ht="101.25" customHeight="1">
      <c r="A12" s="103"/>
      <c r="B12" s="103"/>
      <c r="C12" s="104"/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81"/>
      <c r="O12" s="82"/>
      <c r="P12" s="130"/>
      <c r="Q12" s="130"/>
      <c r="R12" s="106"/>
      <c r="S12" s="106"/>
      <c r="T12" s="106"/>
    </row>
    <row r="13" spans="1:20" ht="101.25" customHeight="1">
      <c r="A13" s="103"/>
      <c r="B13" s="103"/>
      <c r="C13" s="104"/>
      <c r="D13" s="104"/>
      <c r="E13" s="105"/>
      <c r="F13" s="105"/>
      <c r="G13" s="105"/>
      <c r="H13" s="105"/>
      <c r="I13" s="105"/>
      <c r="J13" s="105"/>
      <c r="K13" s="105"/>
      <c r="L13" s="105"/>
      <c r="M13" s="105"/>
      <c r="N13" s="81"/>
      <c r="O13" s="82"/>
      <c r="P13" s="130"/>
      <c r="Q13" s="130"/>
      <c r="R13" s="106"/>
      <c r="S13" s="106"/>
      <c r="T13" s="106"/>
    </row>
    <row r="14" spans="1:20" s="17" customFormat="1" ht="26.25" customHeight="1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107"/>
      <c r="R14" s="108"/>
      <c r="S14" s="108"/>
      <c r="T14" s="108"/>
    </row>
    <row r="15" spans="1:20" ht="21.75" customHeight="1">
      <c r="A15" s="262" t="s">
        <v>44</v>
      </c>
      <c r="B15" s="262" t="s">
        <v>347</v>
      </c>
      <c r="C15" s="262" t="s">
        <v>43</v>
      </c>
      <c r="D15" s="262" t="s">
        <v>15</v>
      </c>
      <c r="E15" s="262" t="s">
        <v>56</v>
      </c>
      <c r="F15" s="262"/>
      <c r="G15" s="262"/>
      <c r="H15" s="262"/>
      <c r="I15" s="262"/>
      <c r="J15" s="262"/>
      <c r="K15" s="262"/>
      <c r="L15" s="262"/>
      <c r="M15" s="262"/>
      <c r="N15" s="262" t="s">
        <v>46</v>
      </c>
      <c r="O15" s="262" t="s">
        <v>47</v>
      </c>
      <c r="P15" s="273" t="s">
        <v>348</v>
      </c>
      <c r="Q15" s="272" t="s">
        <v>297</v>
      </c>
      <c r="R15" s="259" t="s">
        <v>281</v>
      </c>
      <c r="S15" s="259" t="s">
        <v>281</v>
      </c>
      <c r="T15" s="259" t="s">
        <v>290</v>
      </c>
    </row>
    <row r="16" spans="1:20" ht="18.75" customHeight="1">
      <c r="A16" s="262"/>
      <c r="B16" s="262"/>
      <c r="C16" s="262"/>
      <c r="D16" s="262"/>
      <c r="E16" s="262" t="s">
        <v>317</v>
      </c>
      <c r="F16" s="264" t="s">
        <v>314</v>
      </c>
      <c r="G16" s="264" t="s">
        <v>312</v>
      </c>
      <c r="H16" s="262" t="s">
        <v>318</v>
      </c>
      <c r="I16" s="264" t="s">
        <v>319</v>
      </c>
      <c r="J16" s="262" t="s">
        <v>322</v>
      </c>
      <c r="K16" s="264" t="s">
        <v>343</v>
      </c>
      <c r="L16" s="264" t="s">
        <v>330</v>
      </c>
      <c r="M16" s="264" t="s">
        <v>325</v>
      </c>
      <c r="N16" s="262"/>
      <c r="O16" s="262"/>
      <c r="P16" s="273"/>
      <c r="Q16" s="272"/>
      <c r="R16" s="260"/>
      <c r="S16" s="260"/>
      <c r="T16" s="260"/>
    </row>
    <row r="17" spans="1:20" ht="238.5" customHeight="1">
      <c r="A17" s="262"/>
      <c r="B17" s="262"/>
      <c r="C17" s="262"/>
      <c r="D17" s="262"/>
      <c r="E17" s="268"/>
      <c r="F17" s="265"/>
      <c r="G17" s="265"/>
      <c r="H17" s="268"/>
      <c r="I17" s="265"/>
      <c r="J17" s="268"/>
      <c r="K17" s="265"/>
      <c r="L17" s="265"/>
      <c r="M17" s="265"/>
      <c r="N17" s="262"/>
      <c r="O17" s="262"/>
      <c r="P17" s="273"/>
      <c r="Q17" s="272"/>
      <c r="R17" s="261"/>
      <c r="S17" s="261"/>
      <c r="T17" s="261"/>
    </row>
    <row r="18" spans="1:20" ht="36.75" customHeight="1">
      <c r="A18" s="269" t="s">
        <v>26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115"/>
      <c r="S18" s="115"/>
      <c r="T18" s="115"/>
    </row>
    <row r="19" spans="1:20" ht="173.25" customHeight="1">
      <c r="A19" s="116" t="s">
        <v>127</v>
      </c>
      <c r="B19" s="90" t="s">
        <v>28</v>
      </c>
      <c r="C19" s="117" t="s">
        <v>180</v>
      </c>
      <c r="D19" s="91" t="s">
        <v>14</v>
      </c>
      <c r="E19" s="118">
        <v>181.24</v>
      </c>
      <c r="F19" s="118">
        <v>180</v>
      </c>
      <c r="G19" s="118">
        <v>190</v>
      </c>
      <c r="H19" s="118"/>
      <c r="I19" s="118"/>
      <c r="J19" s="110">
        <v>180</v>
      </c>
      <c r="K19" s="118">
        <v>193.52</v>
      </c>
      <c r="L19" s="118">
        <v>104.36</v>
      </c>
      <c r="M19" s="118"/>
      <c r="N19" s="93">
        <f aca="true" t="shared" si="0" ref="N19:N25">COUNT(E19:M19)</f>
        <v>6</v>
      </c>
      <c r="O19" s="94">
        <f aca="true" t="shared" si="1" ref="O19:O25">STDEVA(E19:M19)/(SUM(E19:M19)/COUNTIF(E19:M19,"&gt;0"))</f>
        <v>0.1946679398251777</v>
      </c>
      <c r="P19" s="95">
        <f aca="true" t="shared" si="2" ref="P19:P25">1/N19*(SUM(E19:M19))</f>
        <v>171.51999999999998</v>
      </c>
      <c r="Q19" s="96">
        <f aca="true" t="shared" si="3" ref="Q19:Q25">P19</f>
        <v>171.51999999999998</v>
      </c>
      <c r="R19" s="97">
        <v>138.79</v>
      </c>
      <c r="S19" s="97">
        <v>165.36</v>
      </c>
      <c r="T19" s="97">
        <v>181.47</v>
      </c>
    </row>
    <row r="20" spans="1:20" ht="104.25" customHeight="1">
      <c r="A20" s="116" t="s">
        <v>128</v>
      </c>
      <c r="B20" s="90" t="s">
        <v>28</v>
      </c>
      <c r="C20" s="117" t="s">
        <v>132</v>
      </c>
      <c r="D20" s="91" t="s">
        <v>14</v>
      </c>
      <c r="E20" s="118">
        <v>294.34</v>
      </c>
      <c r="F20" s="118">
        <v>230</v>
      </c>
      <c r="G20" s="118">
        <v>270</v>
      </c>
      <c r="H20" s="118"/>
      <c r="I20" s="118"/>
      <c r="J20" s="118">
        <v>270</v>
      </c>
      <c r="K20" s="118"/>
      <c r="L20" s="119"/>
      <c r="M20" s="119">
        <v>156.66</v>
      </c>
      <c r="N20" s="93">
        <f t="shared" si="0"/>
        <v>5</v>
      </c>
      <c r="O20" s="94">
        <f t="shared" si="1"/>
        <v>0.22156764301514512</v>
      </c>
      <c r="P20" s="95">
        <f t="shared" si="2"/>
        <v>244.20000000000002</v>
      </c>
      <c r="Q20" s="96">
        <f>P20</f>
        <v>244.20000000000002</v>
      </c>
      <c r="R20" s="97">
        <v>215.36</v>
      </c>
      <c r="S20" s="97">
        <v>225.41</v>
      </c>
      <c r="T20" s="97">
        <v>236.41</v>
      </c>
    </row>
    <row r="21" spans="1:20" ht="57" customHeight="1">
      <c r="A21" s="116" t="s">
        <v>130</v>
      </c>
      <c r="B21" s="90" t="s">
        <v>28</v>
      </c>
      <c r="C21" s="116" t="s">
        <v>133</v>
      </c>
      <c r="D21" s="91" t="s">
        <v>72</v>
      </c>
      <c r="E21" s="118">
        <v>223.72</v>
      </c>
      <c r="F21" s="118">
        <v>160</v>
      </c>
      <c r="G21" s="118">
        <v>190</v>
      </c>
      <c r="H21" s="118"/>
      <c r="I21" s="118"/>
      <c r="J21" s="118">
        <v>175</v>
      </c>
      <c r="K21" s="118">
        <v>161.66</v>
      </c>
      <c r="L21" s="119"/>
      <c r="M21" s="119"/>
      <c r="N21" s="93">
        <f t="shared" si="0"/>
        <v>5</v>
      </c>
      <c r="O21" s="94">
        <f t="shared" si="1"/>
        <v>0.14403961208068766</v>
      </c>
      <c r="P21" s="95">
        <f t="shared" si="2"/>
        <v>182.07600000000002</v>
      </c>
      <c r="Q21" s="96">
        <f t="shared" si="3"/>
        <v>182.07600000000002</v>
      </c>
      <c r="R21" s="97">
        <v>153.96</v>
      </c>
      <c r="S21" s="97">
        <v>165.8</v>
      </c>
      <c r="T21" s="97">
        <v>166.75</v>
      </c>
    </row>
    <row r="22" spans="1:20" ht="65.25" customHeight="1">
      <c r="A22" s="116" t="s">
        <v>130</v>
      </c>
      <c r="B22" s="120" t="s">
        <v>28</v>
      </c>
      <c r="C22" s="121" t="s">
        <v>149</v>
      </c>
      <c r="D22" s="122" t="s">
        <v>72</v>
      </c>
      <c r="E22" s="118"/>
      <c r="F22" s="118">
        <v>150</v>
      </c>
      <c r="G22" s="118">
        <v>190</v>
      </c>
      <c r="H22" s="118"/>
      <c r="I22" s="118"/>
      <c r="J22" s="118">
        <v>200</v>
      </c>
      <c r="K22" s="118">
        <v>161.66</v>
      </c>
      <c r="L22" s="119"/>
      <c r="M22" s="119"/>
      <c r="N22" s="93">
        <f t="shared" si="0"/>
        <v>4</v>
      </c>
      <c r="O22" s="94">
        <f t="shared" si="1"/>
        <v>0.13378663173615965</v>
      </c>
      <c r="P22" s="95">
        <f t="shared" si="2"/>
        <v>175.415</v>
      </c>
      <c r="Q22" s="96">
        <f t="shared" si="3"/>
        <v>175.415</v>
      </c>
      <c r="R22" s="97">
        <v>166.11</v>
      </c>
      <c r="S22" s="97">
        <v>171.48</v>
      </c>
      <c r="T22" s="97">
        <v>172.86</v>
      </c>
    </row>
    <row r="23" spans="1:20" ht="139.5" customHeight="1">
      <c r="A23" s="123" t="s">
        <v>131</v>
      </c>
      <c r="B23" s="91" t="s">
        <v>28</v>
      </c>
      <c r="C23" s="91" t="s">
        <v>134</v>
      </c>
      <c r="D23" s="91" t="s">
        <v>72</v>
      </c>
      <c r="E23" s="118">
        <v>271.18</v>
      </c>
      <c r="F23" s="118">
        <v>125</v>
      </c>
      <c r="G23" s="118">
        <v>230</v>
      </c>
      <c r="H23" s="118"/>
      <c r="I23" s="118">
        <v>208</v>
      </c>
      <c r="J23" s="118">
        <v>230</v>
      </c>
      <c r="K23" s="118"/>
      <c r="L23" s="119"/>
      <c r="M23" s="119"/>
      <c r="N23" s="93">
        <f t="shared" si="0"/>
        <v>5</v>
      </c>
      <c r="O23" s="94">
        <f t="shared" si="1"/>
        <v>0.25445256475260297</v>
      </c>
      <c r="P23" s="95">
        <f t="shared" si="2"/>
        <v>212.836</v>
      </c>
      <c r="Q23" s="96">
        <f>P23</f>
        <v>212.836</v>
      </c>
      <c r="R23" s="97">
        <v>178.12</v>
      </c>
      <c r="S23" s="97">
        <v>203.86</v>
      </c>
      <c r="T23" s="97">
        <v>205.86</v>
      </c>
    </row>
    <row r="24" spans="1:20" ht="147.75" customHeight="1">
      <c r="A24" s="124" t="s">
        <v>129</v>
      </c>
      <c r="B24" s="125" t="s">
        <v>28</v>
      </c>
      <c r="C24" s="126" t="s">
        <v>240</v>
      </c>
      <c r="D24" s="127" t="s">
        <v>14</v>
      </c>
      <c r="E24" s="118">
        <v>178.05</v>
      </c>
      <c r="F24" s="118">
        <v>190</v>
      </c>
      <c r="G24" s="118">
        <v>190</v>
      </c>
      <c r="H24" s="118">
        <v>266</v>
      </c>
      <c r="I24" s="118">
        <v>290</v>
      </c>
      <c r="J24" s="118">
        <v>190</v>
      </c>
      <c r="K24" s="128">
        <v>260.12</v>
      </c>
      <c r="L24" s="129">
        <v>122.5</v>
      </c>
      <c r="M24" s="129"/>
      <c r="N24" s="93">
        <f t="shared" si="0"/>
        <v>8</v>
      </c>
      <c r="O24" s="94">
        <f t="shared" si="1"/>
        <v>0.26541546574617286</v>
      </c>
      <c r="P24" s="95">
        <f t="shared" si="2"/>
        <v>210.83375</v>
      </c>
      <c r="Q24" s="96">
        <f>P24</f>
        <v>210.83375</v>
      </c>
      <c r="R24" s="97">
        <v>181.93</v>
      </c>
      <c r="S24" s="97">
        <v>194.12</v>
      </c>
      <c r="T24" s="97">
        <v>216.05</v>
      </c>
    </row>
    <row r="25" spans="1:20" ht="218.25" customHeight="1">
      <c r="A25" s="116" t="s">
        <v>129</v>
      </c>
      <c r="B25" s="91" t="s">
        <v>28</v>
      </c>
      <c r="C25" s="91" t="s">
        <v>349</v>
      </c>
      <c r="D25" s="91" t="s">
        <v>14</v>
      </c>
      <c r="E25" s="118">
        <v>211.89</v>
      </c>
      <c r="F25" s="118">
        <v>199</v>
      </c>
      <c r="G25" s="118">
        <v>240</v>
      </c>
      <c r="H25" s="118"/>
      <c r="I25" s="118">
        <v>270</v>
      </c>
      <c r="J25" s="118">
        <v>220</v>
      </c>
      <c r="K25" s="118"/>
      <c r="L25" s="118"/>
      <c r="M25" s="118"/>
      <c r="N25" s="93">
        <f t="shared" si="0"/>
        <v>5</v>
      </c>
      <c r="O25" s="94">
        <f t="shared" si="1"/>
        <v>0.12145999339020902</v>
      </c>
      <c r="P25" s="95">
        <f t="shared" si="2"/>
        <v>228.178</v>
      </c>
      <c r="Q25" s="96">
        <f t="shared" si="3"/>
        <v>228.178</v>
      </c>
      <c r="R25" s="113">
        <v>184.33</v>
      </c>
      <c r="S25" s="113">
        <v>214.25</v>
      </c>
      <c r="T25" s="113">
        <v>224.41</v>
      </c>
    </row>
    <row r="26" spans="1:20" ht="29.25" customHeight="1">
      <c r="A26" s="270" t="s">
        <v>179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45"/>
      <c r="S26" s="45"/>
      <c r="T26" s="45"/>
    </row>
    <row r="27" spans="1:20" ht="12.75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75"/>
      <c r="S27" s="275"/>
      <c r="T27" s="275"/>
    </row>
    <row r="28" spans="1:20" ht="12.75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75"/>
      <c r="S28" s="275"/>
      <c r="T28" s="275"/>
    </row>
    <row r="29" spans="1:20" ht="12.7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75"/>
      <c r="S29" s="275"/>
      <c r="T29" s="275"/>
    </row>
  </sheetData>
  <sheetProtection/>
  <mergeCells count="49">
    <mergeCell ref="T27:T29"/>
    <mergeCell ref="S3:S5"/>
    <mergeCell ref="S15:S17"/>
    <mergeCell ref="S27:S29"/>
    <mergeCell ref="R27:R29"/>
    <mergeCell ref="D3:D5"/>
    <mergeCell ref="L16:L17"/>
    <mergeCell ref="M16:M17"/>
    <mergeCell ref="I16:I17"/>
    <mergeCell ref="I4:I5"/>
    <mergeCell ref="T3:T5"/>
    <mergeCell ref="T15:T17"/>
    <mergeCell ref="O15:O17"/>
    <mergeCell ref="A14:P14"/>
    <mergeCell ref="Q15:Q17"/>
    <mergeCell ref="F16:F17"/>
    <mergeCell ref="P15:P17"/>
    <mergeCell ref="J16:J17"/>
    <mergeCell ref="E16:E17"/>
    <mergeCell ref="B15:B17"/>
    <mergeCell ref="H4:H5"/>
    <mergeCell ref="E3:M3"/>
    <mergeCell ref="J4:J5"/>
    <mergeCell ref="G4:G5"/>
    <mergeCell ref="A6:Q6"/>
    <mergeCell ref="Q3:Q5"/>
    <mergeCell ref="N3:N5"/>
    <mergeCell ref="O3:O5"/>
    <mergeCell ref="P3:P5"/>
    <mergeCell ref="A1:P1"/>
    <mergeCell ref="A27:Q29"/>
    <mergeCell ref="C15:C17"/>
    <mergeCell ref="H16:H17"/>
    <mergeCell ref="E15:M15"/>
    <mergeCell ref="E4:E5"/>
    <mergeCell ref="A18:Q18"/>
    <mergeCell ref="A15:A17"/>
    <mergeCell ref="A26:Q26"/>
    <mergeCell ref="C3:C5"/>
    <mergeCell ref="R3:R5"/>
    <mergeCell ref="R15:R17"/>
    <mergeCell ref="K4:K5"/>
    <mergeCell ref="A3:A5"/>
    <mergeCell ref="B3:B5"/>
    <mergeCell ref="N15:N17"/>
    <mergeCell ref="K16:K17"/>
    <mergeCell ref="G16:G17"/>
    <mergeCell ref="D15:D17"/>
    <mergeCell ref="F4:F5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="70" zoomScaleNormal="70" zoomScalePageLayoutView="0" workbookViewId="0" topLeftCell="A1">
      <selection activeCell="A14" sqref="A14"/>
    </sheetView>
  </sheetViews>
  <sheetFormatPr defaultColWidth="9.140625" defaultRowHeight="15"/>
  <cols>
    <col min="1" max="1" width="27.00390625" style="3" customWidth="1"/>
    <col min="2" max="2" width="9.140625" style="3" customWidth="1"/>
    <col min="3" max="3" width="17.57421875" style="3" customWidth="1"/>
    <col min="4" max="4" width="14.57421875" style="3" customWidth="1"/>
    <col min="5" max="5" width="10.140625" style="26" customWidth="1"/>
    <col min="6" max="6" width="11.421875" style="58" customWidth="1"/>
    <col min="7" max="7" width="9.57421875" style="58" customWidth="1"/>
    <col min="8" max="8" width="9.57421875" style="26" customWidth="1"/>
    <col min="9" max="9" width="11.57421875" style="26" customWidth="1"/>
    <col min="10" max="11" width="9.57421875" style="58" customWidth="1"/>
    <col min="12" max="12" width="12.8515625" style="58" customWidth="1"/>
    <col min="13" max="13" width="13.00390625" style="58" customWidth="1"/>
    <col min="14" max="14" width="11.8515625" style="26" customWidth="1"/>
    <col min="15" max="15" width="8.57421875" style="4" customWidth="1"/>
    <col min="16" max="16" width="10.421875" style="4" customWidth="1"/>
    <col min="17" max="17" width="15.57421875" style="4" customWidth="1"/>
    <col min="18" max="18" width="14.421875" style="4" customWidth="1"/>
    <col min="19" max="19" width="15.00390625" style="46" customWidth="1"/>
    <col min="20" max="20" width="14.57421875" style="46" customWidth="1"/>
    <col min="21" max="21" width="13.421875" style="46" customWidth="1"/>
    <col min="22" max="16384" width="9.140625" style="3" customWidth="1"/>
  </cols>
  <sheetData>
    <row r="1" spans="1:21" ht="33" customHeight="1">
      <c r="A1" s="276" t="s">
        <v>296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154"/>
      <c r="S1" s="87"/>
      <c r="T1" s="87"/>
      <c r="U1" s="87"/>
    </row>
    <row r="2" spans="1:21" ht="3.75" customHeight="1">
      <c r="A2" s="154"/>
      <c r="B2" s="154"/>
      <c r="C2" s="154"/>
      <c r="D2" s="154"/>
      <c r="E2" s="155"/>
      <c r="F2" s="156"/>
      <c r="G2" s="156"/>
      <c r="H2" s="155"/>
      <c r="I2" s="155"/>
      <c r="J2" s="156"/>
      <c r="K2" s="156"/>
      <c r="L2" s="156"/>
      <c r="M2" s="156"/>
      <c r="N2" s="155"/>
      <c r="O2" s="157"/>
      <c r="P2" s="157"/>
      <c r="Q2" s="157"/>
      <c r="R2" s="157"/>
      <c r="S2" s="158"/>
      <c r="T2" s="158"/>
      <c r="U2" s="158"/>
    </row>
    <row r="3" spans="1:21" s="5" customFormat="1" ht="18" customHeight="1">
      <c r="A3" s="262" t="s">
        <v>44</v>
      </c>
      <c r="B3" s="262" t="s">
        <v>27</v>
      </c>
      <c r="C3" s="262" t="s">
        <v>43</v>
      </c>
      <c r="D3" s="262" t="s">
        <v>15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 t="s">
        <v>46</v>
      </c>
      <c r="P3" s="262" t="s">
        <v>47</v>
      </c>
      <c r="Q3" s="273" t="s">
        <v>348</v>
      </c>
      <c r="R3" s="272" t="s">
        <v>297</v>
      </c>
      <c r="S3" s="259" t="s">
        <v>281</v>
      </c>
      <c r="T3" s="259" t="s">
        <v>285</v>
      </c>
      <c r="U3" s="259" t="s">
        <v>290</v>
      </c>
    </row>
    <row r="4" spans="1:21" s="5" customFormat="1" ht="32.25" customHeight="1">
      <c r="A4" s="262"/>
      <c r="B4" s="262"/>
      <c r="C4" s="262"/>
      <c r="D4" s="262"/>
      <c r="E4" s="277" t="s">
        <v>307</v>
      </c>
      <c r="F4" s="277" t="s">
        <v>315</v>
      </c>
      <c r="G4" s="277" t="s">
        <v>312</v>
      </c>
      <c r="H4" s="277" t="s">
        <v>343</v>
      </c>
      <c r="I4" s="277" t="s">
        <v>331</v>
      </c>
      <c r="J4" s="159"/>
      <c r="K4" s="277" t="s">
        <v>327</v>
      </c>
      <c r="L4" s="277" t="s">
        <v>345</v>
      </c>
      <c r="M4" s="277" t="s">
        <v>344</v>
      </c>
      <c r="N4" s="282" t="s">
        <v>332</v>
      </c>
      <c r="O4" s="262"/>
      <c r="P4" s="262"/>
      <c r="Q4" s="273"/>
      <c r="R4" s="272"/>
      <c r="S4" s="260"/>
      <c r="T4" s="260"/>
      <c r="U4" s="260"/>
    </row>
    <row r="5" spans="1:21" s="5" customFormat="1" ht="315" customHeight="1">
      <c r="A5" s="262"/>
      <c r="B5" s="262"/>
      <c r="C5" s="262"/>
      <c r="D5" s="262"/>
      <c r="E5" s="278"/>
      <c r="F5" s="278"/>
      <c r="G5" s="278"/>
      <c r="H5" s="278"/>
      <c r="I5" s="278"/>
      <c r="J5" s="160" t="s">
        <v>326</v>
      </c>
      <c r="K5" s="278"/>
      <c r="L5" s="278"/>
      <c r="M5" s="278"/>
      <c r="N5" s="283"/>
      <c r="O5" s="262"/>
      <c r="P5" s="262"/>
      <c r="Q5" s="273"/>
      <c r="R5" s="272"/>
      <c r="S5" s="261"/>
      <c r="T5" s="261"/>
      <c r="U5" s="261"/>
    </row>
    <row r="6" spans="1:21" ht="49.5" customHeight="1">
      <c r="A6" s="280" t="s">
        <v>29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88"/>
      <c r="T6" s="88"/>
      <c r="U6" s="88"/>
    </row>
    <row r="7" spans="1:21" ht="78" customHeight="1">
      <c r="A7" s="116" t="s">
        <v>30</v>
      </c>
      <c r="B7" s="90" t="s">
        <v>28</v>
      </c>
      <c r="C7" s="91" t="s">
        <v>138</v>
      </c>
      <c r="D7" s="91" t="s">
        <v>73</v>
      </c>
      <c r="E7" s="161">
        <v>34</v>
      </c>
      <c r="F7" s="162">
        <v>54</v>
      </c>
      <c r="G7" s="162">
        <v>44</v>
      </c>
      <c r="H7" s="163">
        <v>21.7</v>
      </c>
      <c r="I7" s="163"/>
      <c r="J7" s="162">
        <v>47</v>
      </c>
      <c r="K7" s="162"/>
      <c r="L7" s="162"/>
      <c r="M7" s="162"/>
      <c r="N7" s="163">
        <v>36.7</v>
      </c>
      <c r="O7" s="93">
        <f aca="true" t="shared" si="0" ref="O7:O14">COUNT(E7:N7)</f>
        <v>6</v>
      </c>
      <c r="P7" s="94">
        <f aca="true" t="shared" si="1" ref="P7:P14">STDEVA(E7:N7)/(SUM(E7:N7)/COUNTIF(E7:N7,"&gt;0"))</f>
        <v>0.28630950160207913</v>
      </c>
      <c r="Q7" s="95">
        <f aca="true" t="shared" si="2" ref="Q7:Q14">1/O7*(SUM(E7:N7))</f>
        <v>39.56666666666666</v>
      </c>
      <c r="R7" s="96">
        <f aca="true" t="shared" si="3" ref="R7:R14">Q7</f>
        <v>39.56666666666666</v>
      </c>
      <c r="S7" s="97">
        <v>37.92</v>
      </c>
      <c r="T7" s="97">
        <v>68.46</v>
      </c>
      <c r="U7" s="97">
        <v>52.21</v>
      </c>
    </row>
    <row r="8" spans="1:21" ht="71.25" customHeight="1">
      <c r="A8" s="123" t="s">
        <v>51</v>
      </c>
      <c r="B8" s="90" t="s">
        <v>28</v>
      </c>
      <c r="C8" s="91" t="s">
        <v>139</v>
      </c>
      <c r="D8" s="91" t="s">
        <v>73</v>
      </c>
      <c r="E8" s="161"/>
      <c r="F8" s="162"/>
      <c r="G8" s="162">
        <v>46</v>
      </c>
      <c r="H8" s="163"/>
      <c r="I8" s="163"/>
      <c r="J8" s="162">
        <v>33.9</v>
      </c>
      <c r="K8" s="162"/>
      <c r="L8" s="162"/>
      <c r="M8" s="162"/>
      <c r="N8" s="163">
        <v>39.07</v>
      </c>
      <c r="O8" s="93">
        <f t="shared" si="0"/>
        <v>3</v>
      </c>
      <c r="P8" s="102">
        <f t="shared" si="1"/>
        <v>0.15309647439416188</v>
      </c>
      <c r="Q8" s="95">
        <f t="shared" si="2"/>
        <v>39.656666666666666</v>
      </c>
      <c r="R8" s="96">
        <f t="shared" si="3"/>
        <v>39.656666666666666</v>
      </c>
      <c r="S8" s="97">
        <v>39.87</v>
      </c>
      <c r="T8" s="97">
        <v>115.98</v>
      </c>
      <c r="U8" s="97">
        <v>51.13</v>
      </c>
    </row>
    <row r="9" spans="1:21" ht="77.25" customHeight="1">
      <c r="A9" s="123" t="s">
        <v>135</v>
      </c>
      <c r="B9" s="90" t="s">
        <v>28</v>
      </c>
      <c r="C9" s="91" t="s">
        <v>140</v>
      </c>
      <c r="D9" s="91" t="s">
        <v>89</v>
      </c>
      <c r="E9" s="164"/>
      <c r="F9" s="162">
        <v>350</v>
      </c>
      <c r="G9" s="162">
        <v>250</v>
      </c>
      <c r="H9" s="163">
        <v>216.36</v>
      </c>
      <c r="I9" s="163"/>
      <c r="J9" s="162">
        <v>260</v>
      </c>
      <c r="K9" s="162">
        <v>189</v>
      </c>
      <c r="L9" s="162"/>
      <c r="M9" s="162"/>
      <c r="N9" s="163"/>
      <c r="O9" s="101">
        <f t="shared" si="0"/>
        <v>5</v>
      </c>
      <c r="P9" s="94">
        <f t="shared" si="1"/>
        <v>0.24121185712242063</v>
      </c>
      <c r="Q9" s="95">
        <f t="shared" si="2"/>
        <v>253.07200000000003</v>
      </c>
      <c r="R9" s="96">
        <f t="shared" si="3"/>
        <v>253.07200000000003</v>
      </c>
      <c r="S9" s="97">
        <v>245.78</v>
      </c>
      <c r="T9" s="97">
        <v>359.55</v>
      </c>
      <c r="U9" s="97">
        <v>258.74</v>
      </c>
    </row>
    <row r="10" spans="1:21" ht="158.25" customHeight="1">
      <c r="A10" s="165" t="s">
        <v>136</v>
      </c>
      <c r="B10" s="166" t="s">
        <v>28</v>
      </c>
      <c r="C10" s="167" t="s">
        <v>141</v>
      </c>
      <c r="D10" s="167" t="s">
        <v>73</v>
      </c>
      <c r="E10" s="168">
        <v>36</v>
      </c>
      <c r="F10" s="169">
        <v>50</v>
      </c>
      <c r="G10" s="169">
        <v>50</v>
      </c>
      <c r="H10" s="169">
        <v>28.8</v>
      </c>
      <c r="I10" s="169"/>
      <c r="J10" s="169">
        <v>23.5</v>
      </c>
      <c r="K10" s="169"/>
      <c r="L10" s="169">
        <v>28.1</v>
      </c>
      <c r="M10" s="169"/>
      <c r="N10" s="169"/>
      <c r="O10" s="170">
        <f t="shared" si="0"/>
        <v>6</v>
      </c>
      <c r="P10" s="171">
        <f t="shared" si="1"/>
        <v>0.31914878278264147</v>
      </c>
      <c r="Q10" s="172">
        <f t="shared" si="2"/>
        <v>36.06666666666666</v>
      </c>
      <c r="R10" s="172">
        <f t="shared" si="3"/>
        <v>36.06666666666666</v>
      </c>
      <c r="S10" s="173">
        <v>41.12</v>
      </c>
      <c r="T10" s="173">
        <v>60.33</v>
      </c>
      <c r="U10" s="173">
        <v>64.24</v>
      </c>
    </row>
    <row r="11" spans="1:21" ht="266.25" customHeight="1">
      <c r="A11" s="123" t="s">
        <v>137</v>
      </c>
      <c r="B11" s="90" t="s">
        <v>28</v>
      </c>
      <c r="C11" s="91" t="s">
        <v>142</v>
      </c>
      <c r="D11" s="91" t="s">
        <v>92</v>
      </c>
      <c r="E11" s="92"/>
      <c r="F11" s="143"/>
      <c r="G11" s="143">
        <v>190</v>
      </c>
      <c r="H11" s="177"/>
      <c r="I11" s="177"/>
      <c r="J11" s="143">
        <v>103</v>
      </c>
      <c r="K11" s="143">
        <v>159</v>
      </c>
      <c r="L11" s="143"/>
      <c r="M11" s="143"/>
      <c r="N11" s="177"/>
      <c r="O11" s="93">
        <f t="shared" si="0"/>
        <v>3</v>
      </c>
      <c r="P11" s="102">
        <f t="shared" si="1"/>
        <v>0.29266324304093594</v>
      </c>
      <c r="Q11" s="95">
        <f t="shared" si="2"/>
        <v>150.66666666666666</v>
      </c>
      <c r="R11" s="96">
        <f t="shared" si="3"/>
        <v>150.66666666666666</v>
      </c>
      <c r="S11" s="113">
        <v>210.73</v>
      </c>
      <c r="T11" s="113">
        <v>250.94</v>
      </c>
      <c r="U11" s="113">
        <v>108.67</v>
      </c>
    </row>
    <row r="12" spans="1:21" ht="88.5" customHeight="1">
      <c r="A12" s="174" t="s">
        <v>241</v>
      </c>
      <c r="B12" s="142" t="s">
        <v>28</v>
      </c>
      <c r="C12" s="127" t="s">
        <v>138</v>
      </c>
      <c r="D12" s="127" t="s">
        <v>73</v>
      </c>
      <c r="E12" s="151"/>
      <c r="F12" s="143">
        <v>55</v>
      </c>
      <c r="G12" s="179">
        <v>50</v>
      </c>
      <c r="H12" s="100">
        <v>32.48</v>
      </c>
      <c r="I12" s="100"/>
      <c r="J12" s="143">
        <v>53</v>
      </c>
      <c r="K12" s="143"/>
      <c r="L12" s="143"/>
      <c r="M12" s="143"/>
      <c r="N12" s="144">
        <v>40.09</v>
      </c>
      <c r="O12" s="101">
        <f t="shared" si="0"/>
        <v>5</v>
      </c>
      <c r="P12" s="94">
        <f t="shared" si="1"/>
        <v>0.20676694304609955</v>
      </c>
      <c r="Q12" s="95">
        <f t="shared" si="2"/>
        <v>46.114000000000004</v>
      </c>
      <c r="R12" s="96">
        <f t="shared" si="3"/>
        <v>46.114000000000004</v>
      </c>
      <c r="S12" s="113">
        <v>40.95</v>
      </c>
      <c r="T12" s="113">
        <v>76.02</v>
      </c>
      <c r="U12" s="113">
        <v>68.65</v>
      </c>
    </row>
    <row r="13" spans="1:21" ht="119.25" customHeight="1">
      <c r="A13" s="176" t="s">
        <v>242</v>
      </c>
      <c r="B13" s="146" t="s">
        <v>28</v>
      </c>
      <c r="C13" s="147" t="s">
        <v>243</v>
      </c>
      <c r="D13" s="147" t="s">
        <v>73</v>
      </c>
      <c r="E13" s="164"/>
      <c r="F13" s="162">
        <v>56</v>
      </c>
      <c r="G13" s="175">
        <v>48</v>
      </c>
      <c r="H13" s="163">
        <v>28.21</v>
      </c>
      <c r="I13" s="163"/>
      <c r="J13" s="162">
        <v>52</v>
      </c>
      <c r="K13" s="162"/>
      <c r="L13" s="162"/>
      <c r="M13" s="162"/>
      <c r="N13" s="149">
        <v>32.4</v>
      </c>
      <c r="O13" s="93">
        <f t="shared" si="0"/>
        <v>5</v>
      </c>
      <c r="P13" s="94">
        <f t="shared" si="1"/>
        <v>0.28402024966019485</v>
      </c>
      <c r="Q13" s="95">
        <f t="shared" si="2"/>
        <v>43.322</v>
      </c>
      <c r="R13" s="96">
        <f t="shared" si="3"/>
        <v>43.322</v>
      </c>
      <c r="S13" s="97">
        <v>32.77</v>
      </c>
      <c r="T13" s="97">
        <v>60.03</v>
      </c>
      <c r="U13" s="97">
        <v>53.52</v>
      </c>
    </row>
    <row r="14" spans="1:21" ht="183.75" customHeight="1">
      <c r="A14" s="123" t="s">
        <v>11</v>
      </c>
      <c r="B14" s="90" t="s">
        <v>28</v>
      </c>
      <c r="C14" s="91" t="s">
        <v>143</v>
      </c>
      <c r="D14" s="91" t="s">
        <v>12</v>
      </c>
      <c r="E14" s="92"/>
      <c r="F14" s="143"/>
      <c r="G14" s="143">
        <v>190</v>
      </c>
      <c r="H14" s="177"/>
      <c r="I14" s="177">
        <v>185.01</v>
      </c>
      <c r="J14" s="143">
        <v>132</v>
      </c>
      <c r="K14" s="143"/>
      <c r="L14" s="143"/>
      <c r="M14" s="143">
        <v>133.45</v>
      </c>
      <c r="N14" s="177"/>
      <c r="O14" s="93">
        <f t="shared" si="0"/>
        <v>4</v>
      </c>
      <c r="P14" s="102">
        <f t="shared" si="1"/>
        <v>0.19797218210937528</v>
      </c>
      <c r="Q14" s="95">
        <f t="shared" si="2"/>
        <v>160.115</v>
      </c>
      <c r="R14" s="96">
        <f t="shared" si="3"/>
        <v>160.115</v>
      </c>
      <c r="S14" s="113">
        <v>197.45</v>
      </c>
      <c r="T14" s="113">
        <v>185.94</v>
      </c>
      <c r="U14" s="113">
        <v>117.59</v>
      </c>
    </row>
    <row r="15" spans="1:21" s="33" customFormat="1" ht="36.75" customHeight="1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75"/>
      <c r="S15" s="76"/>
      <c r="T15" s="76"/>
      <c r="U15" s="76"/>
    </row>
    <row r="16" spans="1:21" ht="18.75">
      <c r="A16" s="59"/>
      <c r="B16" s="59"/>
      <c r="C16" s="59"/>
      <c r="D16" s="59"/>
      <c r="E16" s="70"/>
      <c r="F16" s="71"/>
      <c r="G16" s="71"/>
      <c r="H16" s="70"/>
      <c r="I16" s="70"/>
      <c r="J16" s="71"/>
      <c r="K16" s="71"/>
      <c r="L16" s="71"/>
      <c r="M16" s="71"/>
      <c r="N16" s="70"/>
      <c r="O16" s="61"/>
      <c r="P16" s="61"/>
      <c r="Q16" s="61"/>
      <c r="R16" s="61"/>
      <c r="S16" s="60"/>
      <c r="T16" s="60"/>
      <c r="U16" s="60"/>
    </row>
    <row r="17" spans="1:21" ht="18.75">
      <c r="A17" s="59"/>
      <c r="B17" s="59"/>
      <c r="C17" s="59"/>
      <c r="D17" s="59"/>
      <c r="E17" s="70"/>
      <c r="F17" s="71"/>
      <c r="G17" s="71"/>
      <c r="H17" s="70"/>
      <c r="I17" s="70"/>
      <c r="J17" s="71"/>
      <c r="K17" s="71"/>
      <c r="L17" s="71"/>
      <c r="M17" s="71"/>
      <c r="N17" s="70"/>
      <c r="O17" s="61"/>
      <c r="P17" s="61"/>
      <c r="Q17" s="61"/>
      <c r="R17" s="61"/>
      <c r="S17" s="60"/>
      <c r="T17" s="60"/>
      <c r="U17" s="60"/>
    </row>
    <row r="18" spans="1:21" ht="18.75">
      <c r="A18" s="59"/>
      <c r="B18" s="59"/>
      <c r="C18" s="59"/>
      <c r="D18" s="59"/>
      <c r="E18" s="70"/>
      <c r="F18" s="71"/>
      <c r="G18" s="71"/>
      <c r="H18" s="70"/>
      <c r="I18" s="70"/>
      <c r="J18" s="71"/>
      <c r="K18" s="71"/>
      <c r="L18" s="71"/>
      <c r="M18" s="71"/>
      <c r="N18" s="70"/>
      <c r="O18" s="61"/>
      <c r="P18" s="61"/>
      <c r="Q18" s="61"/>
      <c r="R18" s="61"/>
      <c r="S18" s="60"/>
      <c r="T18" s="60"/>
      <c r="U18" s="60"/>
    </row>
  </sheetData>
  <sheetProtection/>
  <mergeCells count="24">
    <mergeCell ref="A15:Q15"/>
    <mergeCell ref="O3:O5"/>
    <mergeCell ref="P3:P5"/>
    <mergeCell ref="Q3:Q5"/>
    <mergeCell ref="A3:A5"/>
    <mergeCell ref="A6:R6"/>
    <mergeCell ref="I4:I5"/>
    <mergeCell ref="D3:D5"/>
    <mergeCell ref="H4:H5"/>
    <mergeCell ref="N4:N5"/>
    <mergeCell ref="U3:U5"/>
    <mergeCell ref="T3:T5"/>
    <mergeCell ref="S3:S5"/>
    <mergeCell ref="F4:F5"/>
    <mergeCell ref="G4:G5"/>
    <mergeCell ref="R3:R5"/>
    <mergeCell ref="K4:K5"/>
    <mergeCell ref="A1:Q1"/>
    <mergeCell ref="E3:N3"/>
    <mergeCell ref="B3:B5"/>
    <mergeCell ref="E4:E5"/>
    <mergeCell ref="C3:C5"/>
    <mergeCell ref="M4:M5"/>
    <mergeCell ref="L4:L5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8"/>
  <sheetViews>
    <sheetView zoomScale="70" zoomScaleNormal="70" zoomScalePageLayoutView="0" workbookViewId="0" topLeftCell="A14">
      <selection activeCell="Q15" sqref="Q15"/>
    </sheetView>
  </sheetViews>
  <sheetFormatPr defaultColWidth="9.140625" defaultRowHeight="15"/>
  <cols>
    <col min="1" max="1" width="24.140625" style="6" customWidth="1"/>
    <col min="2" max="2" width="10.28125" style="6" customWidth="1"/>
    <col min="3" max="3" width="41.8515625" style="6" customWidth="1"/>
    <col min="4" max="4" width="22.421875" style="6" customWidth="1"/>
    <col min="5" max="5" width="15.140625" style="7" customWidth="1"/>
    <col min="6" max="6" width="15.28125" style="7" customWidth="1"/>
    <col min="7" max="7" width="13.57421875" style="7" customWidth="1"/>
    <col min="8" max="8" width="14.57421875" style="7" customWidth="1"/>
    <col min="9" max="9" width="14.28125" style="7" customWidth="1"/>
    <col min="10" max="10" width="8.57421875" style="7" customWidth="1"/>
    <col min="11" max="11" width="11.140625" style="7" customWidth="1"/>
    <col min="12" max="12" width="21.421875" style="7" customWidth="1"/>
    <col min="13" max="13" width="15.57421875" style="7" customWidth="1"/>
    <col min="14" max="14" width="15.57421875" style="7" hidden="1" customWidth="1"/>
    <col min="15" max="15" width="16.00390625" style="6" customWidth="1"/>
    <col min="16" max="16" width="12.140625" style="40" customWidth="1"/>
    <col min="17" max="17" width="17.28125" style="40" customWidth="1"/>
    <col min="18" max="16384" width="9.140625" style="6" customWidth="1"/>
  </cols>
  <sheetData>
    <row r="1" ht="21" customHeight="1" hidden="1"/>
    <row r="2" spans="1:17" ht="27.75" customHeight="1">
      <c r="A2" s="299" t="s">
        <v>298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131"/>
      <c r="N2" s="132"/>
      <c r="O2" s="131"/>
      <c r="P2" s="133"/>
      <c r="Q2" s="133"/>
    </row>
    <row r="3" spans="1:17" ht="11.2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2"/>
      <c r="O3" s="131"/>
      <c r="P3" s="133"/>
      <c r="Q3" s="133"/>
    </row>
    <row r="4" spans="1:17" s="8" customFormat="1" ht="30.75" customHeight="1">
      <c r="A4" s="262" t="s">
        <v>44</v>
      </c>
      <c r="B4" s="262" t="s">
        <v>27</v>
      </c>
      <c r="C4" s="262" t="s">
        <v>43</v>
      </c>
      <c r="D4" s="262" t="s">
        <v>16</v>
      </c>
      <c r="E4" s="300" t="s">
        <v>56</v>
      </c>
      <c r="F4" s="300"/>
      <c r="G4" s="300"/>
      <c r="H4" s="300"/>
      <c r="I4" s="300"/>
      <c r="J4" s="262" t="s">
        <v>46</v>
      </c>
      <c r="K4" s="264" t="s">
        <v>47</v>
      </c>
      <c r="L4" s="273" t="s">
        <v>348</v>
      </c>
      <c r="M4" s="272" t="s">
        <v>297</v>
      </c>
      <c r="N4" s="284"/>
      <c r="O4" s="284" t="s">
        <v>281</v>
      </c>
      <c r="P4" s="298" t="s">
        <v>285</v>
      </c>
      <c r="Q4" s="287" t="s">
        <v>290</v>
      </c>
    </row>
    <row r="5" spans="1:17" s="8" customFormat="1" ht="36" customHeight="1">
      <c r="A5" s="262"/>
      <c r="B5" s="262"/>
      <c r="C5" s="262"/>
      <c r="D5" s="262"/>
      <c r="E5" s="264" t="s">
        <v>315</v>
      </c>
      <c r="F5" s="264" t="s">
        <v>312</v>
      </c>
      <c r="G5" s="264" t="s">
        <v>320</v>
      </c>
      <c r="H5" s="264" t="s">
        <v>322</v>
      </c>
      <c r="I5" s="264" t="s">
        <v>343</v>
      </c>
      <c r="J5" s="262"/>
      <c r="K5" s="290"/>
      <c r="L5" s="273"/>
      <c r="M5" s="272"/>
      <c r="N5" s="285"/>
      <c r="O5" s="285"/>
      <c r="P5" s="298"/>
      <c r="Q5" s="288"/>
    </row>
    <row r="6" spans="1:17" s="8" customFormat="1" ht="234" customHeight="1">
      <c r="A6" s="264"/>
      <c r="B6" s="264"/>
      <c r="C6" s="264"/>
      <c r="D6" s="264"/>
      <c r="E6" s="290"/>
      <c r="F6" s="290"/>
      <c r="G6" s="290"/>
      <c r="H6" s="290"/>
      <c r="I6" s="290"/>
      <c r="J6" s="264"/>
      <c r="K6" s="290"/>
      <c r="L6" s="295"/>
      <c r="M6" s="292"/>
      <c r="N6" s="286"/>
      <c r="O6" s="286"/>
      <c r="P6" s="298"/>
      <c r="Q6" s="289"/>
    </row>
    <row r="7" spans="1:17" s="9" customFormat="1" ht="27.75" customHeight="1">
      <c r="A7" s="293" t="s">
        <v>13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135"/>
      <c r="O7" s="136"/>
      <c r="P7" s="137"/>
      <c r="Q7" s="137"/>
    </row>
    <row r="8" spans="1:17" s="9" customFormat="1" ht="192" customHeight="1">
      <c r="A8" s="111" t="s">
        <v>121</v>
      </c>
      <c r="B8" s="98" t="s">
        <v>28</v>
      </c>
      <c r="C8" s="99" t="s">
        <v>350</v>
      </c>
      <c r="D8" s="99" t="s">
        <v>182</v>
      </c>
      <c r="E8" s="92">
        <v>420</v>
      </c>
      <c r="F8" s="92">
        <v>580</v>
      </c>
      <c r="G8" s="92">
        <v>620</v>
      </c>
      <c r="H8" s="92">
        <v>550</v>
      </c>
      <c r="I8" s="92">
        <v>546</v>
      </c>
      <c r="J8" s="101">
        <f aca="true" t="shared" si="0" ref="J8:J15">COUNT(E8:I8)</f>
        <v>5</v>
      </c>
      <c r="K8" s="94">
        <f aca="true" t="shared" si="1" ref="K8:K15">STDEVA(E8:I8)/(SUM(E8:I8)/COUNTIF(E8:I8,"&gt;0"))</f>
        <v>0.13802404710364952</v>
      </c>
      <c r="L8" s="95">
        <f aca="true" t="shared" si="2" ref="L8:L15">1/J8*(SUM(E8:I8))</f>
        <v>543.2</v>
      </c>
      <c r="M8" s="96">
        <f aca="true" t="shared" si="3" ref="M8:M15">L8</f>
        <v>543.2</v>
      </c>
      <c r="N8" s="113"/>
      <c r="O8" s="113">
        <v>539.47</v>
      </c>
      <c r="P8" s="113">
        <v>604.53</v>
      </c>
      <c r="Q8" s="113">
        <v>564.38</v>
      </c>
    </row>
    <row r="9" spans="1:17" s="39" customFormat="1" ht="201" customHeight="1">
      <c r="A9" s="89" t="s">
        <v>121</v>
      </c>
      <c r="B9" s="138" t="s">
        <v>28</v>
      </c>
      <c r="C9" s="139" t="s">
        <v>181</v>
      </c>
      <c r="D9" s="139" t="s">
        <v>182</v>
      </c>
      <c r="E9" s="140">
        <v>430</v>
      </c>
      <c r="F9" s="140">
        <v>580</v>
      </c>
      <c r="G9" s="140">
        <v>580</v>
      </c>
      <c r="H9" s="140">
        <v>550</v>
      </c>
      <c r="I9" s="140">
        <v>546</v>
      </c>
      <c r="J9" s="101">
        <f t="shared" si="0"/>
        <v>5</v>
      </c>
      <c r="K9" s="102">
        <f t="shared" si="1"/>
        <v>0.11549129060186132</v>
      </c>
      <c r="L9" s="95">
        <f t="shared" si="2"/>
        <v>537.2</v>
      </c>
      <c r="M9" s="96">
        <f t="shared" si="3"/>
        <v>537.2</v>
      </c>
      <c r="N9" s="97"/>
      <c r="O9" s="97">
        <v>500.97</v>
      </c>
      <c r="P9" s="97">
        <v>599.62</v>
      </c>
      <c r="Q9" s="97">
        <v>566.88</v>
      </c>
    </row>
    <row r="10" spans="1:17" s="39" customFormat="1" ht="191.25" customHeight="1">
      <c r="A10" s="141" t="s">
        <v>121</v>
      </c>
      <c r="B10" s="142" t="s">
        <v>28</v>
      </c>
      <c r="C10" s="127" t="s">
        <v>244</v>
      </c>
      <c r="D10" s="127" t="s">
        <v>245</v>
      </c>
      <c r="E10" s="143">
        <v>340</v>
      </c>
      <c r="F10" s="143">
        <v>460</v>
      </c>
      <c r="G10" s="143">
        <v>460</v>
      </c>
      <c r="H10" s="140">
        <v>350</v>
      </c>
      <c r="I10" s="140">
        <v>544.25</v>
      </c>
      <c r="J10" s="101">
        <f t="shared" si="0"/>
        <v>5</v>
      </c>
      <c r="K10" s="94">
        <f t="shared" si="1"/>
        <v>0.1988125934600011</v>
      </c>
      <c r="L10" s="95">
        <f t="shared" si="2"/>
        <v>430.85</v>
      </c>
      <c r="M10" s="96">
        <f t="shared" si="3"/>
        <v>430.85</v>
      </c>
      <c r="N10" s="144"/>
      <c r="O10" s="97">
        <v>411.88</v>
      </c>
      <c r="P10" s="97">
        <v>424.45</v>
      </c>
      <c r="Q10" s="97">
        <v>423.89</v>
      </c>
    </row>
    <row r="11" spans="1:17" s="39" customFormat="1" ht="138.75" customHeight="1">
      <c r="A11" s="141" t="s">
        <v>246</v>
      </c>
      <c r="B11" s="142" t="s">
        <v>28</v>
      </c>
      <c r="C11" s="127" t="s">
        <v>351</v>
      </c>
      <c r="D11" s="127" t="s">
        <v>247</v>
      </c>
      <c r="E11" s="148">
        <v>290</v>
      </c>
      <c r="F11" s="144">
        <v>350</v>
      </c>
      <c r="G11" s="144">
        <v>320</v>
      </c>
      <c r="H11" s="140">
        <v>350</v>
      </c>
      <c r="I11" s="140">
        <v>306.78</v>
      </c>
      <c r="J11" s="101">
        <f t="shared" si="0"/>
        <v>5</v>
      </c>
      <c r="K11" s="102">
        <f t="shared" si="1"/>
        <v>0.08209082333824816</v>
      </c>
      <c r="L11" s="95">
        <f t="shared" si="2"/>
        <v>323.356</v>
      </c>
      <c r="M11" s="96">
        <f t="shared" si="3"/>
        <v>323.356</v>
      </c>
      <c r="N11" s="144"/>
      <c r="O11" s="113">
        <v>304</v>
      </c>
      <c r="P11" s="113">
        <v>354.79</v>
      </c>
      <c r="Q11" s="113">
        <v>326.61</v>
      </c>
    </row>
    <row r="12" spans="1:17" s="39" customFormat="1" ht="168.75" customHeight="1">
      <c r="A12" s="145" t="s">
        <v>246</v>
      </c>
      <c r="B12" s="146" t="s">
        <v>28</v>
      </c>
      <c r="C12" s="147" t="s">
        <v>248</v>
      </c>
      <c r="D12" s="147" t="s">
        <v>247</v>
      </c>
      <c r="E12" s="150">
        <v>280</v>
      </c>
      <c r="F12" s="149">
        <v>360</v>
      </c>
      <c r="G12" s="149">
        <v>300</v>
      </c>
      <c r="H12" s="140">
        <v>340</v>
      </c>
      <c r="I12" s="140"/>
      <c r="J12" s="101">
        <f t="shared" si="0"/>
        <v>4</v>
      </c>
      <c r="K12" s="94">
        <f t="shared" si="1"/>
        <v>0.1141088661469096</v>
      </c>
      <c r="L12" s="95">
        <f t="shared" si="2"/>
        <v>320</v>
      </c>
      <c r="M12" s="96">
        <f t="shared" si="3"/>
        <v>320</v>
      </c>
      <c r="N12" s="149"/>
      <c r="O12" s="97">
        <v>281.67</v>
      </c>
      <c r="P12" s="97">
        <v>396.67</v>
      </c>
      <c r="Q12" s="97">
        <v>370</v>
      </c>
    </row>
    <row r="13" spans="1:17" s="39" customFormat="1" ht="148.5" customHeight="1">
      <c r="A13" s="145" t="s">
        <v>246</v>
      </c>
      <c r="B13" s="146" t="s">
        <v>28</v>
      </c>
      <c r="C13" s="147" t="s">
        <v>249</v>
      </c>
      <c r="D13" s="147" t="s">
        <v>247</v>
      </c>
      <c r="E13" s="150">
        <v>480</v>
      </c>
      <c r="F13" s="149">
        <v>750</v>
      </c>
      <c r="G13" s="149">
        <v>750</v>
      </c>
      <c r="H13" s="140">
        <v>650</v>
      </c>
      <c r="I13" s="140"/>
      <c r="J13" s="101">
        <f t="shared" si="0"/>
        <v>4</v>
      </c>
      <c r="K13" s="102">
        <f t="shared" si="1"/>
        <v>0.19372987380771098</v>
      </c>
      <c r="L13" s="95">
        <f t="shared" si="2"/>
        <v>657.5</v>
      </c>
      <c r="M13" s="96">
        <f t="shared" si="3"/>
        <v>657.5</v>
      </c>
      <c r="N13" s="149"/>
      <c r="O13" s="97">
        <v>670.57</v>
      </c>
      <c r="P13" s="97">
        <v>743.33</v>
      </c>
      <c r="Q13" s="97">
        <v>643.33</v>
      </c>
    </row>
    <row r="14" spans="1:17" ht="131.25" customHeight="1">
      <c r="A14" s="111" t="s">
        <v>211</v>
      </c>
      <c r="B14" s="98" t="s">
        <v>28</v>
      </c>
      <c r="C14" s="99" t="s">
        <v>352</v>
      </c>
      <c r="D14" s="99" t="s">
        <v>213</v>
      </c>
      <c r="E14" s="100">
        <v>290</v>
      </c>
      <c r="F14" s="100">
        <v>320</v>
      </c>
      <c r="G14" s="100"/>
      <c r="H14" s="92">
        <v>250</v>
      </c>
      <c r="I14" s="151">
        <v>327.24</v>
      </c>
      <c r="J14" s="101">
        <f t="shared" si="0"/>
        <v>4</v>
      </c>
      <c r="K14" s="94">
        <f t="shared" si="1"/>
        <v>0.11834196105711385</v>
      </c>
      <c r="L14" s="95">
        <f t="shared" si="2"/>
        <v>296.81</v>
      </c>
      <c r="M14" s="96">
        <f t="shared" si="3"/>
        <v>296.81</v>
      </c>
      <c r="N14" s="97"/>
      <c r="O14" s="97">
        <v>258.15</v>
      </c>
      <c r="P14" s="97">
        <v>331.72</v>
      </c>
      <c r="Q14" s="97">
        <v>302.59</v>
      </c>
    </row>
    <row r="15" spans="1:17" s="40" customFormat="1" ht="174.75" customHeight="1">
      <c r="A15" s="89" t="s">
        <v>211</v>
      </c>
      <c r="B15" s="89" t="s">
        <v>28</v>
      </c>
      <c r="C15" s="152" t="s">
        <v>212</v>
      </c>
      <c r="D15" s="153" t="s">
        <v>235</v>
      </c>
      <c r="E15" s="140">
        <v>340</v>
      </c>
      <c r="F15" s="140">
        <v>550</v>
      </c>
      <c r="G15" s="140">
        <v>540</v>
      </c>
      <c r="H15" s="140">
        <v>300</v>
      </c>
      <c r="I15" s="140"/>
      <c r="J15" s="101">
        <f t="shared" si="0"/>
        <v>4</v>
      </c>
      <c r="K15" s="102">
        <f t="shared" si="1"/>
        <v>0.3028666392775115</v>
      </c>
      <c r="L15" s="95">
        <f t="shared" si="2"/>
        <v>432.5</v>
      </c>
      <c r="M15" s="96">
        <f t="shared" si="3"/>
        <v>432.5</v>
      </c>
      <c r="N15" s="97"/>
      <c r="O15" s="97">
        <v>529.47</v>
      </c>
      <c r="P15" s="97">
        <v>527.01</v>
      </c>
      <c r="Q15" s="97">
        <v>482.46</v>
      </c>
    </row>
    <row r="16" spans="1:17" s="34" customFormat="1" ht="20.25">
      <c r="A16" s="296" t="s">
        <v>179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7"/>
      <c r="O16" s="297"/>
      <c r="P16" s="297"/>
      <c r="Q16" s="297"/>
    </row>
    <row r="17" spans="1:17" s="34" customFormat="1" ht="15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35"/>
      <c r="P17" s="56"/>
      <c r="Q17" s="56"/>
    </row>
    <row r="18" spans="5:17" s="34" customFormat="1" ht="15">
      <c r="E18" s="35"/>
      <c r="F18" s="35"/>
      <c r="G18" s="35"/>
      <c r="H18" s="35"/>
      <c r="I18" s="35"/>
      <c r="J18" s="35"/>
      <c r="K18" s="35"/>
      <c r="L18" s="35"/>
      <c r="M18" s="35"/>
      <c r="N18" s="35"/>
      <c r="P18" s="56"/>
      <c r="Q18" s="56"/>
    </row>
  </sheetData>
  <sheetProtection/>
  <mergeCells count="22">
    <mergeCell ref="I5:I6"/>
    <mergeCell ref="G5:G6"/>
    <mergeCell ref="L4:L6"/>
    <mergeCell ref="A16:Q16"/>
    <mergeCell ref="P4:P6"/>
    <mergeCell ref="N4:N6"/>
    <mergeCell ref="A2:L2"/>
    <mergeCell ref="A4:A6"/>
    <mergeCell ref="C4:C6"/>
    <mergeCell ref="J4:J6"/>
    <mergeCell ref="E4:I4"/>
    <mergeCell ref="B4:B6"/>
    <mergeCell ref="O4:O6"/>
    <mergeCell ref="Q4:Q6"/>
    <mergeCell ref="D4:D6"/>
    <mergeCell ref="K4:K6"/>
    <mergeCell ref="A17:M17"/>
    <mergeCell ref="H5:H6"/>
    <mergeCell ref="M4:M6"/>
    <mergeCell ref="A7:M7"/>
    <mergeCell ref="E5:E6"/>
    <mergeCell ref="F5:F6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55" zoomScaleNormal="55" zoomScalePageLayoutView="0" workbookViewId="0" topLeftCell="A10">
      <selection activeCell="A13" sqref="A13"/>
    </sheetView>
  </sheetViews>
  <sheetFormatPr defaultColWidth="9.140625" defaultRowHeight="15"/>
  <cols>
    <col min="1" max="1" width="24.421875" style="3" customWidth="1"/>
    <col min="2" max="2" width="9.57421875" style="3" customWidth="1"/>
    <col min="3" max="3" width="29.57421875" style="3" customWidth="1"/>
    <col min="4" max="4" width="11.00390625" style="3" customWidth="1"/>
    <col min="5" max="6" width="16.140625" style="4" customWidth="1"/>
    <col min="7" max="10" width="12.421875" style="4" customWidth="1"/>
    <col min="11" max="11" width="9.57421875" style="4" customWidth="1"/>
    <col min="12" max="12" width="15.8515625" style="4" customWidth="1"/>
    <col min="13" max="13" width="23.421875" style="4" customWidth="1"/>
    <col min="14" max="14" width="17.421875" style="4" customWidth="1"/>
    <col min="15" max="15" width="17.140625" style="3" customWidth="1"/>
    <col min="16" max="16" width="13.00390625" style="46" customWidth="1"/>
    <col min="17" max="17" width="14.8515625" style="46" customWidth="1"/>
    <col min="18" max="16384" width="9.140625" style="3" customWidth="1"/>
  </cols>
  <sheetData>
    <row r="1" spans="1:17" s="25" customFormat="1" ht="24" customHeight="1">
      <c r="A1" s="305" t="s">
        <v>299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154"/>
      <c r="O1" s="87"/>
      <c r="P1" s="87"/>
      <c r="Q1" s="87"/>
    </row>
    <row r="2" spans="1:17" ht="20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87"/>
      <c r="P2" s="87"/>
      <c r="Q2" s="87"/>
    </row>
    <row r="3" spans="1:17" ht="20.25">
      <c r="A3" s="154"/>
      <c r="B3" s="154"/>
      <c r="C3" s="154"/>
      <c r="D3" s="154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P3" s="158"/>
      <c r="Q3" s="158"/>
    </row>
    <row r="4" spans="1:17" s="5" customFormat="1" ht="36.75" customHeight="1">
      <c r="A4" s="262" t="s">
        <v>44</v>
      </c>
      <c r="B4" s="262" t="s">
        <v>27</v>
      </c>
      <c r="C4" s="262" t="s">
        <v>43</v>
      </c>
      <c r="D4" s="262" t="s">
        <v>16</v>
      </c>
      <c r="E4" s="300" t="s">
        <v>56</v>
      </c>
      <c r="F4" s="300"/>
      <c r="G4" s="300"/>
      <c r="H4" s="300"/>
      <c r="I4" s="300"/>
      <c r="J4" s="300"/>
      <c r="K4" s="264" t="s">
        <v>46</v>
      </c>
      <c r="L4" s="264" t="s">
        <v>47</v>
      </c>
      <c r="M4" s="295" t="s">
        <v>360</v>
      </c>
      <c r="N4" s="292" t="s">
        <v>300</v>
      </c>
      <c r="O4" s="259" t="s">
        <v>282</v>
      </c>
      <c r="P4" s="259" t="s">
        <v>286</v>
      </c>
      <c r="Q4" s="259" t="s">
        <v>291</v>
      </c>
    </row>
    <row r="5" spans="1:17" s="5" customFormat="1" ht="240" customHeight="1">
      <c r="A5" s="262"/>
      <c r="B5" s="262"/>
      <c r="C5" s="262"/>
      <c r="D5" s="262"/>
      <c r="E5" s="178" t="s">
        <v>315</v>
      </c>
      <c r="F5" s="178" t="s">
        <v>313</v>
      </c>
      <c r="G5" s="178" t="s">
        <v>321</v>
      </c>
      <c r="H5" s="178" t="s">
        <v>322</v>
      </c>
      <c r="I5" s="178" t="s">
        <v>343</v>
      </c>
      <c r="J5" s="178"/>
      <c r="K5" s="265"/>
      <c r="L5" s="265"/>
      <c r="M5" s="306"/>
      <c r="N5" s="301"/>
      <c r="O5" s="302"/>
      <c r="P5" s="302"/>
      <c r="Q5" s="302"/>
    </row>
    <row r="6" spans="1:17" ht="26.25" customHeight="1">
      <c r="A6" s="303" t="s">
        <v>10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182"/>
      <c r="P6" s="182"/>
      <c r="Q6" s="182"/>
    </row>
    <row r="7" spans="1:17" ht="182.25" customHeight="1">
      <c r="A7" s="141" t="s">
        <v>123</v>
      </c>
      <c r="B7" s="142" t="s">
        <v>28</v>
      </c>
      <c r="C7" s="127" t="s">
        <v>353</v>
      </c>
      <c r="D7" s="127" t="s">
        <v>74</v>
      </c>
      <c r="E7" s="148">
        <v>190</v>
      </c>
      <c r="F7" s="144">
        <v>210</v>
      </c>
      <c r="G7" s="144">
        <v>200</v>
      </c>
      <c r="H7" s="144">
        <v>190</v>
      </c>
      <c r="I7" s="144">
        <v>171.19</v>
      </c>
      <c r="J7" s="92"/>
      <c r="K7" s="101">
        <f aca="true" t="shared" si="0" ref="K7:K13">COUNT(E7:J7)</f>
        <v>5</v>
      </c>
      <c r="L7" s="94">
        <f aca="true" t="shared" si="1" ref="L7:L13">STDEVA(E7:J7)/(SUM(E7:J7)/COUNTIF(E7:J7,"&gt;0"))</f>
        <v>0.07487701631772632</v>
      </c>
      <c r="M7" s="95">
        <f aca="true" t="shared" si="2" ref="M7:M13">1/K7*(SUM(E7:J7))</f>
        <v>192.23800000000003</v>
      </c>
      <c r="N7" s="96">
        <f aca="true" t="shared" si="3" ref="N7:N13">M7</f>
        <v>192.23800000000003</v>
      </c>
      <c r="O7" s="113">
        <v>179.02</v>
      </c>
      <c r="P7" s="113">
        <v>184.39</v>
      </c>
      <c r="Q7" s="113">
        <v>184.96</v>
      </c>
    </row>
    <row r="8" spans="1:17" ht="180.75" customHeight="1">
      <c r="A8" s="145" t="s">
        <v>123</v>
      </c>
      <c r="B8" s="146" t="s">
        <v>28</v>
      </c>
      <c r="C8" s="147" t="s">
        <v>354</v>
      </c>
      <c r="D8" s="147" t="s">
        <v>250</v>
      </c>
      <c r="E8" s="150">
        <v>185</v>
      </c>
      <c r="F8" s="149">
        <v>205</v>
      </c>
      <c r="G8" s="149">
        <v>220</v>
      </c>
      <c r="H8" s="149">
        <v>195</v>
      </c>
      <c r="I8" s="149">
        <v>217.57</v>
      </c>
      <c r="J8" s="92"/>
      <c r="K8" s="101">
        <f t="shared" si="0"/>
        <v>5</v>
      </c>
      <c r="L8" s="94">
        <f t="shared" si="1"/>
        <v>0.0726002136794188</v>
      </c>
      <c r="M8" s="95">
        <f t="shared" si="2"/>
        <v>204.514</v>
      </c>
      <c r="N8" s="96">
        <f t="shared" si="3"/>
        <v>204.514</v>
      </c>
      <c r="O8" s="97">
        <v>177.5</v>
      </c>
      <c r="P8" s="97">
        <v>195.56</v>
      </c>
      <c r="Q8" s="97">
        <v>193.12</v>
      </c>
    </row>
    <row r="9" spans="1:17" ht="191.25" customHeight="1">
      <c r="A9" s="145" t="s">
        <v>123</v>
      </c>
      <c r="B9" s="146" t="s">
        <v>28</v>
      </c>
      <c r="C9" s="147" t="s">
        <v>355</v>
      </c>
      <c r="D9" s="147" t="s">
        <v>250</v>
      </c>
      <c r="E9" s="150">
        <v>270</v>
      </c>
      <c r="F9" s="149">
        <v>280</v>
      </c>
      <c r="G9" s="149">
        <v>260</v>
      </c>
      <c r="H9" s="149">
        <v>230</v>
      </c>
      <c r="I9" s="149"/>
      <c r="J9" s="92"/>
      <c r="K9" s="101">
        <f t="shared" si="0"/>
        <v>4</v>
      </c>
      <c r="L9" s="94">
        <f t="shared" si="1"/>
        <v>0.08308641921035718</v>
      </c>
      <c r="M9" s="95">
        <f t="shared" si="2"/>
        <v>260</v>
      </c>
      <c r="N9" s="96">
        <f t="shared" si="3"/>
        <v>260</v>
      </c>
      <c r="O9" s="97">
        <v>228.41</v>
      </c>
      <c r="P9" s="97">
        <v>251.78</v>
      </c>
      <c r="Q9" s="97">
        <v>242</v>
      </c>
    </row>
    <row r="10" spans="1:17" ht="188.25" customHeight="1">
      <c r="A10" s="141" t="s">
        <v>123</v>
      </c>
      <c r="B10" s="142" t="s">
        <v>28</v>
      </c>
      <c r="C10" s="127" t="s">
        <v>356</v>
      </c>
      <c r="D10" s="127" t="s">
        <v>250</v>
      </c>
      <c r="E10" s="148">
        <v>178</v>
      </c>
      <c r="F10" s="144">
        <v>210</v>
      </c>
      <c r="G10" s="144">
        <v>220</v>
      </c>
      <c r="H10" s="144">
        <v>185</v>
      </c>
      <c r="I10" s="144"/>
      <c r="J10" s="92"/>
      <c r="K10" s="101">
        <f t="shared" si="0"/>
        <v>4</v>
      </c>
      <c r="L10" s="94">
        <f t="shared" si="1"/>
        <v>0.10074601918849269</v>
      </c>
      <c r="M10" s="95">
        <f t="shared" si="2"/>
        <v>198.25</v>
      </c>
      <c r="N10" s="96">
        <f t="shared" si="3"/>
        <v>198.25</v>
      </c>
      <c r="O10" s="113">
        <v>186.25</v>
      </c>
      <c r="P10" s="113">
        <v>200.62</v>
      </c>
      <c r="Q10" s="113">
        <v>195.92</v>
      </c>
    </row>
    <row r="11" spans="1:17" ht="158.25" customHeight="1">
      <c r="A11" s="145" t="s">
        <v>357</v>
      </c>
      <c r="B11" s="146" t="s">
        <v>28</v>
      </c>
      <c r="C11" s="147" t="s">
        <v>251</v>
      </c>
      <c r="D11" s="147" t="s">
        <v>74</v>
      </c>
      <c r="E11" s="129">
        <v>188</v>
      </c>
      <c r="F11" s="129">
        <v>210</v>
      </c>
      <c r="G11" s="129">
        <v>210</v>
      </c>
      <c r="H11" s="129">
        <v>280</v>
      </c>
      <c r="I11" s="129">
        <v>171.19</v>
      </c>
      <c r="J11" s="92"/>
      <c r="K11" s="101">
        <f t="shared" si="0"/>
        <v>5</v>
      </c>
      <c r="L11" s="94">
        <f t="shared" si="1"/>
        <v>0.19568141171515754</v>
      </c>
      <c r="M11" s="95">
        <f t="shared" si="2"/>
        <v>211.83800000000002</v>
      </c>
      <c r="N11" s="96">
        <f t="shared" si="3"/>
        <v>211.83800000000002</v>
      </c>
      <c r="O11" s="97">
        <v>177.07</v>
      </c>
      <c r="P11" s="97">
        <v>184.95</v>
      </c>
      <c r="Q11" s="97">
        <v>204.96</v>
      </c>
    </row>
    <row r="12" spans="1:17" ht="147.75" customHeight="1">
      <c r="A12" s="89" t="s">
        <v>123</v>
      </c>
      <c r="B12" s="98" t="s">
        <v>28</v>
      </c>
      <c r="C12" s="99" t="s">
        <v>358</v>
      </c>
      <c r="D12" s="99" t="s">
        <v>74</v>
      </c>
      <c r="E12" s="183">
        <v>300</v>
      </c>
      <c r="F12" s="183"/>
      <c r="G12" s="183">
        <v>450</v>
      </c>
      <c r="H12" s="183">
        <v>350</v>
      </c>
      <c r="I12" s="183">
        <v>473.64</v>
      </c>
      <c r="J12" s="100"/>
      <c r="K12" s="101">
        <f t="shared" si="0"/>
        <v>4</v>
      </c>
      <c r="L12" s="94">
        <f t="shared" si="1"/>
        <v>0.20883209203952496</v>
      </c>
      <c r="M12" s="95">
        <f t="shared" si="2"/>
        <v>393.40999999999997</v>
      </c>
      <c r="N12" s="96">
        <f t="shared" si="3"/>
        <v>393.40999999999997</v>
      </c>
      <c r="O12" s="97">
        <v>454.48</v>
      </c>
      <c r="P12" s="97">
        <v>458.95</v>
      </c>
      <c r="Q12" s="97">
        <v>392.17</v>
      </c>
    </row>
    <row r="13" spans="1:17" ht="149.25" customHeight="1">
      <c r="A13" s="89" t="s">
        <v>123</v>
      </c>
      <c r="B13" s="98" t="s">
        <v>28</v>
      </c>
      <c r="C13" s="99" t="s">
        <v>359</v>
      </c>
      <c r="D13" s="99" t="s">
        <v>74</v>
      </c>
      <c r="E13" s="184">
        <v>350</v>
      </c>
      <c r="F13" s="184"/>
      <c r="G13" s="184">
        <v>550</v>
      </c>
      <c r="H13" s="184">
        <v>360</v>
      </c>
      <c r="I13" s="184">
        <v>473.64</v>
      </c>
      <c r="J13" s="92"/>
      <c r="K13" s="101">
        <f t="shared" si="0"/>
        <v>4</v>
      </c>
      <c r="L13" s="94">
        <f t="shared" si="1"/>
        <v>0.2211382142320516</v>
      </c>
      <c r="M13" s="95">
        <f t="shared" si="2"/>
        <v>433.40999999999997</v>
      </c>
      <c r="N13" s="96">
        <f t="shared" si="3"/>
        <v>433.40999999999997</v>
      </c>
      <c r="O13" s="97">
        <v>518.18</v>
      </c>
      <c r="P13" s="97">
        <v>523.47</v>
      </c>
      <c r="Q13" s="97">
        <v>434.95</v>
      </c>
    </row>
    <row r="14" spans="1:17" ht="35.2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80"/>
      <c r="P14" s="80"/>
      <c r="Q14" s="80"/>
    </row>
  </sheetData>
  <sheetProtection/>
  <mergeCells count="15">
    <mergeCell ref="A1:M1"/>
    <mergeCell ref="A4:A5"/>
    <mergeCell ref="B4:B5"/>
    <mergeCell ref="C4:C5"/>
    <mergeCell ref="D4:D5"/>
    <mergeCell ref="E4:J4"/>
    <mergeCell ref="K4:K5"/>
    <mergeCell ref="L4:L5"/>
    <mergeCell ref="M4:M5"/>
    <mergeCell ref="N4:N5"/>
    <mergeCell ref="O4:O5"/>
    <mergeCell ref="A14:N14"/>
    <mergeCell ref="A6:N6"/>
    <mergeCell ref="P4:P5"/>
    <mergeCell ref="Q4:Q5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55" zoomScaleNormal="55" zoomScalePageLayoutView="0" workbookViewId="0" topLeftCell="A10">
      <selection activeCell="A13" sqref="A13"/>
    </sheetView>
  </sheetViews>
  <sheetFormatPr defaultColWidth="9.140625" defaultRowHeight="15"/>
  <cols>
    <col min="1" max="1" width="24.140625" style="10" customWidth="1"/>
    <col min="2" max="2" width="12.7109375" style="10" customWidth="1"/>
    <col min="3" max="3" width="32.00390625" style="10" customWidth="1"/>
    <col min="4" max="4" width="24.57421875" style="10" customWidth="1"/>
    <col min="5" max="6" width="16.00390625" style="11" customWidth="1"/>
    <col min="7" max="8" width="13.57421875" style="11" customWidth="1"/>
    <col min="9" max="9" width="16.28125" style="11" customWidth="1"/>
    <col min="10" max="10" width="16.00390625" style="11" customWidth="1"/>
    <col min="11" max="11" width="17.8515625" style="11" customWidth="1"/>
    <col min="12" max="12" width="9.8515625" style="11" customWidth="1"/>
    <col min="13" max="13" width="15.140625" style="11" customWidth="1"/>
    <col min="14" max="14" width="17.421875" style="11" customWidth="1"/>
    <col min="15" max="15" width="15.57421875" style="11" customWidth="1"/>
    <col min="16" max="16" width="15.57421875" style="11" hidden="1" customWidth="1"/>
    <col min="17" max="17" width="17.57421875" style="11" hidden="1" customWidth="1"/>
    <col min="18" max="18" width="15.8515625" style="10" hidden="1" customWidth="1"/>
    <col min="19" max="19" width="16.57421875" style="10" hidden="1" customWidth="1"/>
    <col min="20" max="20" width="17.57421875" style="10" customWidth="1"/>
    <col min="21" max="21" width="13.8515625" style="43" customWidth="1"/>
    <col min="22" max="22" width="16.8515625" style="43" customWidth="1"/>
    <col min="23" max="16384" width="9.140625" style="10" customWidth="1"/>
  </cols>
  <sheetData>
    <row r="1" spans="1:22" ht="41.25" customHeight="1">
      <c r="A1" s="305" t="s">
        <v>301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154"/>
      <c r="P1" s="154"/>
      <c r="Q1" s="154"/>
      <c r="R1" s="154"/>
      <c r="S1" s="154"/>
      <c r="T1" s="87"/>
      <c r="U1" s="87"/>
      <c r="V1" s="87"/>
    </row>
    <row r="2" spans="1:22" ht="20.25">
      <c r="A2" s="154"/>
      <c r="B2" s="154"/>
      <c r="C2" s="154"/>
      <c r="D2" s="154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4"/>
      <c r="S2" s="154"/>
      <c r="T2" s="158"/>
      <c r="U2" s="158"/>
      <c r="V2" s="158"/>
    </row>
    <row r="3" spans="1:22" s="12" customFormat="1" ht="36" customHeight="1">
      <c r="A3" s="262" t="s">
        <v>44</v>
      </c>
      <c r="B3" s="262" t="s">
        <v>27</v>
      </c>
      <c r="C3" s="262" t="s">
        <v>43</v>
      </c>
      <c r="D3" s="262" t="s">
        <v>15</v>
      </c>
      <c r="E3" s="300" t="s">
        <v>56</v>
      </c>
      <c r="F3" s="300"/>
      <c r="G3" s="300"/>
      <c r="H3" s="300"/>
      <c r="I3" s="300"/>
      <c r="J3" s="300"/>
      <c r="K3" s="300"/>
      <c r="L3" s="262" t="s">
        <v>46</v>
      </c>
      <c r="M3" s="262" t="s">
        <v>47</v>
      </c>
      <c r="N3" s="273" t="s">
        <v>360</v>
      </c>
      <c r="O3" s="292" t="s">
        <v>295</v>
      </c>
      <c r="P3" s="307" t="s">
        <v>199</v>
      </c>
      <c r="Q3" s="307" t="s">
        <v>200</v>
      </c>
      <c r="R3" s="307" t="s">
        <v>202</v>
      </c>
      <c r="S3" s="307" t="s">
        <v>203</v>
      </c>
      <c r="T3" s="259" t="s">
        <v>280</v>
      </c>
      <c r="U3" s="259" t="s">
        <v>284</v>
      </c>
      <c r="V3" s="259" t="s">
        <v>289</v>
      </c>
    </row>
    <row r="4" spans="1:22" s="12" customFormat="1" ht="38.25" customHeight="1">
      <c r="A4" s="262"/>
      <c r="B4" s="262"/>
      <c r="C4" s="262"/>
      <c r="D4" s="262"/>
      <c r="E4" s="264" t="s">
        <v>315</v>
      </c>
      <c r="F4" s="264" t="s">
        <v>313</v>
      </c>
      <c r="G4" s="264" t="s">
        <v>322</v>
      </c>
      <c r="H4" s="277" t="s">
        <v>343</v>
      </c>
      <c r="I4" s="277" t="s">
        <v>333</v>
      </c>
      <c r="J4" s="277" t="s">
        <v>334</v>
      </c>
      <c r="K4" s="277" t="s">
        <v>326</v>
      </c>
      <c r="L4" s="262"/>
      <c r="M4" s="262"/>
      <c r="N4" s="273"/>
      <c r="O4" s="311"/>
      <c r="P4" s="307"/>
      <c r="Q4" s="307"/>
      <c r="R4" s="307"/>
      <c r="S4" s="307"/>
      <c r="T4" s="260"/>
      <c r="U4" s="260"/>
      <c r="V4" s="260"/>
    </row>
    <row r="5" spans="1:22" s="12" customFormat="1" ht="328.5" customHeight="1">
      <c r="A5" s="262"/>
      <c r="B5" s="262"/>
      <c r="C5" s="262"/>
      <c r="D5" s="262"/>
      <c r="E5" s="265"/>
      <c r="F5" s="265"/>
      <c r="G5" s="265"/>
      <c r="H5" s="278"/>
      <c r="I5" s="278"/>
      <c r="J5" s="278"/>
      <c r="K5" s="278"/>
      <c r="L5" s="262"/>
      <c r="M5" s="262"/>
      <c r="N5" s="273"/>
      <c r="O5" s="301"/>
      <c r="P5" s="307"/>
      <c r="Q5" s="307"/>
      <c r="R5" s="307"/>
      <c r="S5" s="307"/>
      <c r="T5" s="302"/>
      <c r="U5" s="302"/>
      <c r="V5" s="302"/>
    </row>
    <row r="6" spans="1:22" ht="41.25" customHeight="1">
      <c r="A6" s="280" t="s">
        <v>31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88"/>
      <c r="U6" s="88"/>
      <c r="V6" s="88"/>
    </row>
    <row r="7" spans="1:22" ht="294" customHeight="1">
      <c r="A7" s="185" t="s">
        <v>252</v>
      </c>
      <c r="B7" s="125" t="s">
        <v>28</v>
      </c>
      <c r="C7" s="186" t="s">
        <v>253</v>
      </c>
      <c r="D7" s="127" t="s">
        <v>254</v>
      </c>
      <c r="E7" s="148">
        <v>330</v>
      </c>
      <c r="F7" s="148">
        <v>400</v>
      </c>
      <c r="G7" s="92">
        <v>420</v>
      </c>
      <c r="H7" s="92"/>
      <c r="I7" s="92"/>
      <c r="J7" s="92"/>
      <c r="K7" s="92"/>
      <c r="L7" s="101">
        <f aca="true" t="shared" si="0" ref="L7:L13">COUNT(E7:K7)</f>
        <v>3</v>
      </c>
      <c r="M7" s="94">
        <f aca="true" t="shared" si="1" ref="M7:M13">STDEVA(E7:K7)/(SUM(E7:K7)/COUNTIF(E7:K7,"&gt;0"))</f>
        <v>0.12328214677180745</v>
      </c>
      <c r="N7" s="187">
        <f aca="true" t="shared" si="2" ref="N7:N13">1/L7*(SUM(E7:K7))</f>
        <v>383.3333333333333</v>
      </c>
      <c r="O7" s="188">
        <f aca="true" t="shared" si="3" ref="O7:O13">N7</f>
        <v>383.3333333333333</v>
      </c>
      <c r="P7" s="189">
        <v>355.85</v>
      </c>
      <c r="Q7" s="189">
        <v>446.67</v>
      </c>
      <c r="R7" s="189">
        <v>446.67</v>
      </c>
      <c r="S7" s="189">
        <v>418.85</v>
      </c>
      <c r="T7" s="190">
        <v>370.9</v>
      </c>
      <c r="U7" s="190">
        <v>424.27</v>
      </c>
      <c r="V7" s="190">
        <v>410.65</v>
      </c>
    </row>
    <row r="8" spans="1:22" ht="281.25" customHeight="1">
      <c r="A8" s="141" t="s">
        <v>252</v>
      </c>
      <c r="B8" s="142" t="s">
        <v>28</v>
      </c>
      <c r="C8" s="127" t="s">
        <v>361</v>
      </c>
      <c r="D8" s="127" t="s">
        <v>254</v>
      </c>
      <c r="E8" s="150">
        <v>325</v>
      </c>
      <c r="F8" s="150">
        <v>520</v>
      </c>
      <c r="G8" s="92">
        <v>500</v>
      </c>
      <c r="H8" s="92">
        <v>499.09</v>
      </c>
      <c r="I8" s="92"/>
      <c r="J8" s="92"/>
      <c r="K8" s="92"/>
      <c r="L8" s="101">
        <f t="shared" si="0"/>
        <v>4</v>
      </c>
      <c r="M8" s="94">
        <f t="shared" si="1"/>
        <v>0.197807376498697</v>
      </c>
      <c r="N8" s="187">
        <f t="shared" si="2"/>
        <v>461.0225</v>
      </c>
      <c r="O8" s="188">
        <f>N8</f>
        <v>461.0225</v>
      </c>
      <c r="P8" s="189"/>
      <c r="Q8" s="189"/>
      <c r="R8" s="189"/>
      <c r="S8" s="189"/>
      <c r="T8" s="191" t="s">
        <v>323</v>
      </c>
      <c r="U8" s="191" t="s">
        <v>323</v>
      </c>
      <c r="V8" s="191" t="s">
        <v>323</v>
      </c>
    </row>
    <row r="9" spans="1:22" ht="276.75" customHeight="1">
      <c r="A9" s="192" t="s">
        <v>252</v>
      </c>
      <c r="B9" s="146" t="s">
        <v>28</v>
      </c>
      <c r="C9" s="147" t="s">
        <v>362</v>
      </c>
      <c r="D9" s="147" t="s">
        <v>254</v>
      </c>
      <c r="E9" s="150">
        <v>325</v>
      </c>
      <c r="F9" s="150">
        <v>500</v>
      </c>
      <c r="G9" s="92">
        <v>380</v>
      </c>
      <c r="H9" s="92">
        <v>476.78</v>
      </c>
      <c r="I9" s="92"/>
      <c r="J9" s="92"/>
      <c r="K9" s="92"/>
      <c r="L9" s="101">
        <f t="shared" si="0"/>
        <v>4</v>
      </c>
      <c r="M9" s="94">
        <f t="shared" si="1"/>
        <v>0.1953993601562403</v>
      </c>
      <c r="N9" s="187">
        <f t="shared" si="2"/>
        <v>420.445</v>
      </c>
      <c r="O9" s="188">
        <f t="shared" si="3"/>
        <v>420.445</v>
      </c>
      <c r="P9" s="189"/>
      <c r="Q9" s="189"/>
      <c r="R9" s="189"/>
      <c r="S9" s="189"/>
      <c r="T9" s="190">
        <v>360.63</v>
      </c>
      <c r="U9" s="190">
        <v>406.3</v>
      </c>
      <c r="V9" s="190">
        <v>383.14</v>
      </c>
    </row>
    <row r="10" spans="1:22" ht="285.75" customHeight="1">
      <c r="A10" s="145" t="s">
        <v>252</v>
      </c>
      <c r="B10" s="146" t="s">
        <v>28</v>
      </c>
      <c r="C10" s="147" t="s">
        <v>255</v>
      </c>
      <c r="D10" s="147" t="s">
        <v>254</v>
      </c>
      <c r="E10" s="150">
        <v>335</v>
      </c>
      <c r="F10" s="150">
        <v>520</v>
      </c>
      <c r="G10" s="92">
        <v>520</v>
      </c>
      <c r="H10" s="92">
        <v>476.78</v>
      </c>
      <c r="I10" s="92"/>
      <c r="J10" s="92"/>
      <c r="K10" s="92"/>
      <c r="L10" s="101">
        <f t="shared" si="0"/>
        <v>4</v>
      </c>
      <c r="M10" s="94">
        <f t="shared" si="1"/>
        <v>0.1894311658071741</v>
      </c>
      <c r="N10" s="187">
        <f t="shared" si="2"/>
        <v>462.945</v>
      </c>
      <c r="O10" s="188">
        <f t="shared" si="3"/>
        <v>462.945</v>
      </c>
      <c r="P10" s="189"/>
      <c r="Q10" s="189"/>
      <c r="R10" s="189"/>
      <c r="S10" s="189"/>
      <c r="T10" s="190">
        <v>391.11</v>
      </c>
      <c r="U10" s="190">
        <v>454.69</v>
      </c>
      <c r="V10" s="190">
        <v>438.14</v>
      </c>
    </row>
    <row r="11" spans="1:22" ht="231.75" customHeight="1">
      <c r="A11" s="145" t="s">
        <v>256</v>
      </c>
      <c r="B11" s="146" t="s">
        <v>28</v>
      </c>
      <c r="C11" s="147" t="s">
        <v>257</v>
      </c>
      <c r="D11" s="147" t="s">
        <v>258</v>
      </c>
      <c r="E11" s="150">
        <v>560</v>
      </c>
      <c r="F11" s="150">
        <v>550</v>
      </c>
      <c r="G11" s="92">
        <v>480</v>
      </c>
      <c r="H11" s="92">
        <v>628.96</v>
      </c>
      <c r="I11" s="92"/>
      <c r="J11" s="92"/>
      <c r="K11" s="92"/>
      <c r="L11" s="101">
        <f t="shared" si="0"/>
        <v>4</v>
      </c>
      <c r="M11" s="94">
        <f t="shared" si="1"/>
        <v>0.10987180222285153</v>
      </c>
      <c r="N11" s="187">
        <f t="shared" si="2"/>
        <v>554.74</v>
      </c>
      <c r="O11" s="188">
        <f t="shared" si="3"/>
        <v>554.74</v>
      </c>
      <c r="P11" s="189"/>
      <c r="Q11" s="189"/>
      <c r="R11" s="189"/>
      <c r="S11" s="189"/>
      <c r="T11" s="190">
        <v>499.99</v>
      </c>
      <c r="U11" s="190">
        <v>538.51</v>
      </c>
      <c r="V11" s="190">
        <v>522.64</v>
      </c>
    </row>
    <row r="12" spans="1:22" ht="175.5" customHeight="1">
      <c r="A12" s="89" t="s">
        <v>183</v>
      </c>
      <c r="B12" s="98" t="s">
        <v>28</v>
      </c>
      <c r="C12" s="99" t="s">
        <v>184</v>
      </c>
      <c r="D12" s="99" t="s">
        <v>75</v>
      </c>
      <c r="E12" s="100"/>
      <c r="F12" s="100">
        <v>600</v>
      </c>
      <c r="G12" s="100"/>
      <c r="H12" s="100">
        <v>535.98</v>
      </c>
      <c r="I12" s="100"/>
      <c r="J12" s="100">
        <v>540</v>
      </c>
      <c r="K12" s="92">
        <v>428</v>
      </c>
      <c r="L12" s="101">
        <f t="shared" si="0"/>
        <v>4</v>
      </c>
      <c r="M12" s="94">
        <f t="shared" si="1"/>
        <v>0.13610491138083528</v>
      </c>
      <c r="N12" s="187">
        <f t="shared" si="2"/>
        <v>525.995</v>
      </c>
      <c r="O12" s="188">
        <f t="shared" si="3"/>
        <v>525.995</v>
      </c>
      <c r="P12" s="189"/>
      <c r="Q12" s="189"/>
      <c r="R12" s="189"/>
      <c r="S12" s="189"/>
      <c r="T12" s="190">
        <v>506.13</v>
      </c>
      <c r="U12" s="190">
        <v>548.19</v>
      </c>
      <c r="V12" s="190">
        <v>509.37</v>
      </c>
    </row>
    <row r="13" spans="1:22" ht="180" customHeight="1">
      <c r="A13" s="89" t="s">
        <v>183</v>
      </c>
      <c r="B13" s="90" t="s">
        <v>28</v>
      </c>
      <c r="C13" s="91" t="s">
        <v>185</v>
      </c>
      <c r="D13" s="91" t="s">
        <v>75</v>
      </c>
      <c r="E13" s="92"/>
      <c r="F13" s="92">
        <v>580</v>
      </c>
      <c r="G13" s="92"/>
      <c r="H13" s="92">
        <v>535.98</v>
      </c>
      <c r="I13" s="92">
        <v>507.12</v>
      </c>
      <c r="J13" s="92"/>
      <c r="K13" s="92">
        <v>463</v>
      </c>
      <c r="L13" s="101">
        <f t="shared" si="0"/>
        <v>4</v>
      </c>
      <c r="M13" s="94">
        <f t="shared" si="1"/>
        <v>0.09433243233642444</v>
      </c>
      <c r="N13" s="187">
        <f t="shared" si="2"/>
        <v>521.525</v>
      </c>
      <c r="O13" s="188">
        <f t="shared" si="3"/>
        <v>521.525</v>
      </c>
      <c r="P13" s="189">
        <v>358.79</v>
      </c>
      <c r="Q13" s="189">
        <v>416.67</v>
      </c>
      <c r="R13" s="189">
        <v>416.67</v>
      </c>
      <c r="S13" s="189">
        <v>394.16</v>
      </c>
      <c r="T13" s="190">
        <v>496.58</v>
      </c>
      <c r="U13" s="190">
        <v>514.85</v>
      </c>
      <c r="V13" s="190">
        <v>535.78</v>
      </c>
    </row>
    <row r="14" spans="1:22" ht="18.75">
      <c r="A14" s="59"/>
      <c r="B14" s="59"/>
      <c r="C14" s="59"/>
      <c r="D14" s="5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59"/>
      <c r="S14" s="59"/>
      <c r="T14" s="62"/>
      <c r="U14" s="62"/>
      <c r="V14" s="62"/>
    </row>
    <row r="15" spans="1:22" ht="14.2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T15" s="44"/>
      <c r="U15" s="44"/>
      <c r="V15" s="44"/>
    </row>
    <row r="16" spans="1:22" ht="15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T16" s="44"/>
      <c r="U16" s="44"/>
      <c r="V16" s="44"/>
    </row>
    <row r="17" spans="1:20" ht="15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10"/>
      <c r="P17" s="10"/>
      <c r="Q17" s="10"/>
      <c r="T17" s="43"/>
    </row>
    <row r="18" spans="1:20" ht="15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10"/>
      <c r="P18" s="10"/>
      <c r="Q18" s="10"/>
      <c r="T18" s="43"/>
    </row>
  </sheetData>
  <sheetProtection/>
  <mergeCells count="27">
    <mergeCell ref="E4:E5"/>
    <mergeCell ref="A3:A5"/>
    <mergeCell ref="U3:U5"/>
    <mergeCell ref="T3:T5"/>
    <mergeCell ref="V3:V5"/>
    <mergeCell ref="J4:J5"/>
    <mergeCell ref="I4:I5"/>
    <mergeCell ref="A17:N18"/>
    <mergeCell ref="B3:B5"/>
    <mergeCell ref="K4:K5"/>
    <mergeCell ref="E3:K3"/>
    <mergeCell ref="D3:D5"/>
    <mergeCell ref="A15:N16"/>
    <mergeCell ref="L3:L5"/>
    <mergeCell ref="G4:G5"/>
    <mergeCell ref="A6:S6"/>
    <mergeCell ref="O3:O5"/>
    <mergeCell ref="A1:N1"/>
    <mergeCell ref="C3:C5"/>
    <mergeCell ref="M3:M5"/>
    <mergeCell ref="F4:F5"/>
    <mergeCell ref="S3:S5"/>
    <mergeCell ref="P3:P5"/>
    <mergeCell ref="H4:H5"/>
    <mergeCell ref="N3:N5"/>
    <mergeCell ref="R3:R5"/>
    <mergeCell ref="Q3:Q5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2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9" zoomScaleNormal="79" zoomScalePageLayoutView="0" workbookViewId="0" topLeftCell="A37">
      <selection activeCell="A39" sqref="A39:O39"/>
    </sheetView>
  </sheetViews>
  <sheetFormatPr defaultColWidth="9.140625" defaultRowHeight="15"/>
  <cols>
    <col min="1" max="1" width="19.140625" style="10" customWidth="1"/>
    <col min="2" max="2" width="6.421875" style="10" customWidth="1"/>
    <col min="3" max="3" width="28.421875" style="10" customWidth="1"/>
    <col min="4" max="4" width="15.57421875" style="10" customWidth="1"/>
    <col min="5" max="8" width="11.57421875" style="11" customWidth="1"/>
    <col min="9" max="10" width="14.57421875" style="11" customWidth="1"/>
    <col min="11" max="11" width="11.57421875" style="11" customWidth="1"/>
    <col min="12" max="12" width="11.140625" style="11" customWidth="1"/>
    <col min="13" max="13" width="12.140625" style="11" customWidth="1"/>
    <col min="14" max="14" width="18.421875" style="11" customWidth="1"/>
    <col min="15" max="15" width="13.8515625" style="11" customWidth="1"/>
    <col min="16" max="16" width="16.421875" style="10" customWidth="1"/>
    <col min="17" max="17" width="14.00390625" style="43" customWidth="1"/>
    <col min="18" max="18" width="16.28125" style="43" customWidth="1"/>
    <col min="19" max="16384" width="9.140625" style="10" customWidth="1"/>
  </cols>
  <sheetData>
    <row r="1" spans="1:16" ht="58.5" customHeight="1">
      <c r="A1" s="320" t="s">
        <v>302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10"/>
      <c r="P1" s="43"/>
    </row>
    <row r="2" spans="1:18" s="12" customFormat="1" ht="41.25" customHeight="1">
      <c r="A2" s="262" t="s">
        <v>44</v>
      </c>
      <c r="B2" s="262" t="s">
        <v>27</v>
      </c>
      <c r="C2" s="262" t="s">
        <v>43</v>
      </c>
      <c r="D2" s="262" t="s">
        <v>16</v>
      </c>
      <c r="E2" s="317" t="s">
        <v>56</v>
      </c>
      <c r="F2" s="317"/>
      <c r="G2" s="317"/>
      <c r="H2" s="317"/>
      <c r="I2" s="317"/>
      <c r="J2" s="317"/>
      <c r="K2" s="317"/>
      <c r="L2" s="262" t="s">
        <v>46</v>
      </c>
      <c r="M2" s="264" t="s">
        <v>47</v>
      </c>
      <c r="N2" s="273" t="s">
        <v>369</v>
      </c>
      <c r="O2" s="272" t="s">
        <v>297</v>
      </c>
      <c r="P2" s="259" t="s">
        <v>281</v>
      </c>
      <c r="Q2" s="259" t="s">
        <v>285</v>
      </c>
      <c r="R2" s="259" t="s">
        <v>290</v>
      </c>
    </row>
    <row r="3" spans="1:18" s="12" customFormat="1" ht="53.25" customHeight="1">
      <c r="A3" s="262"/>
      <c r="B3" s="262"/>
      <c r="C3" s="262"/>
      <c r="D3" s="262"/>
      <c r="E3" s="264" t="s">
        <v>309</v>
      </c>
      <c r="F3" s="264" t="s">
        <v>310</v>
      </c>
      <c r="G3" s="264" t="s">
        <v>316</v>
      </c>
      <c r="H3" s="264" t="s">
        <v>312</v>
      </c>
      <c r="I3" s="264" t="s">
        <v>322</v>
      </c>
      <c r="J3" s="312" t="s">
        <v>343</v>
      </c>
      <c r="K3" s="264"/>
      <c r="L3" s="262"/>
      <c r="M3" s="290"/>
      <c r="N3" s="316"/>
      <c r="O3" s="314"/>
      <c r="P3" s="260"/>
      <c r="Q3" s="260"/>
      <c r="R3" s="260"/>
    </row>
    <row r="4" spans="1:18" s="12" customFormat="1" ht="231" customHeight="1">
      <c r="A4" s="262"/>
      <c r="B4" s="262"/>
      <c r="C4" s="262"/>
      <c r="D4" s="262"/>
      <c r="E4" s="318"/>
      <c r="F4" s="265"/>
      <c r="G4" s="265"/>
      <c r="H4" s="265"/>
      <c r="I4" s="313"/>
      <c r="J4" s="313"/>
      <c r="K4" s="313"/>
      <c r="L4" s="262"/>
      <c r="M4" s="265"/>
      <c r="N4" s="316"/>
      <c r="O4" s="314"/>
      <c r="P4" s="261"/>
      <c r="Q4" s="261"/>
      <c r="R4" s="261"/>
    </row>
    <row r="5" spans="1:18" ht="39" customHeight="1">
      <c r="A5" s="280" t="s">
        <v>70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88"/>
      <c r="Q5" s="88"/>
      <c r="R5" s="88"/>
    </row>
    <row r="6" spans="1:18" ht="219.75" customHeight="1">
      <c r="A6" s="90" t="s">
        <v>145</v>
      </c>
      <c r="B6" s="90" t="s">
        <v>32</v>
      </c>
      <c r="C6" s="91" t="s">
        <v>146</v>
      </c>
      <c r="D6" s="91" t="s">
        <v>144</v>
      </c>
      <c r="E6" s="92">
        <v>45</v>
      </c>
      <c r="F6" s="92">
        <v>60.82</v>
      </c>
      <c r="G6" s="92">
        <v>55</v>
      </c>
      <c r="H6" s="92">
        <v>67</v>
      </c>
      <c r="I6" s="161">
        <v>72</v>
      </c>
      <c r="J6" s="151">
        <v>72.89</v>
      </c>
      <c r="K6" s="92"/>
      <c r="L6" s="93">
        <f>COUNT(E6:K6)</f>
        <v>6</v>
      </c>
      <c r="M6" s="94">
        <f>STDEVA(E6:K6)/(SUM(E6:K6)/COUNTIF(E6:K6,"&gt;0"))</f>
        <v>0.1738170643347112</v>
      </c>
      <c r="N6" s="95">
        <f>1/L6*(SUM(E6:K6))</f>
        <v>62.118333333333325</v>
      </c>
      <c r="O6" s="96">
        <f>N6</f>
        <v>62.118333333333325</v>
      </c>
      <c r="P6" s="97">
        <v>59.18</v>
      </c>
      <c r="Q6" s="97">
        <v>65.26</v>
      </c>
      <c r="R6" s="97">
        <v>63</v>
      </c>
    </row>
    <row r="7" spans="1:18" ht="231.75" customHeight="1">
      <c r="A7" s="90" t="s">
        <v>145</v>
      </c>
      <c r="B7" s="90" t="s">
        <v>32</v>
      </c>
      <c r="C7" s="91" t="s">
        <v>147</v>
      </c>
      <c r="D7" s="91" t="s">
        <v>148</v>
      </c>
      <c r="E7" s="92"/>
      <c r="F7" s="92"/>
      <c r="G7" s="92">
        <v>57</v>
      </c>
      <c r="H7" s="92">
        <v>76</v>
      </c>
      <c r="I7" s="92">
        <v>65</v>
      </c>
      <c r="J7" s="164">
        <v>72.89</v>
      </c>
      <c r="K7" s="92"/>
      <c r="L7" s="101">
        <f>COUNT(E7:K7)</f>
        <v>4</v>
      </c>
      <c r="M7" s="94">
        <f>STDEVA(E7:K7)/(SUM(E7:K7)/COUNTIF(E7:K7,"&gt;0"))</f>
        <v>0.12575923960477406</v>
      </c>
      <c r="N7" s="95">
        <f>1/L7*(SUM(E7:K7))</f>
        <v>67.7225</v>
      </c>
      <c r="O7" s="96">
        <f>N7</f>
        <v>67.7225</v>
      </c>
      <c r="P7" s="97">
        <v>64.98</v>
      </c>
      <c r="Q7" s="97">
        <v>66.98</v>
      </c>
      <c r="R7" s="97">
        <v>66</v>
      </c>
    </row>
    <row r="8" spans="1:18" ht="212.25" customHeight="1">
      <c r="A8" s="185" t="s">
        <v>145</v>
      </c>
      <c r="B8" s="125" t="s">
        <v>32</v>
      </c>
      <c r="C8" s="186" t="s">
        <v>147</v>
      </c>
      <c r="D8" s="127" t="s">
        <v>144</v>
      </c>
      <c r="E8" s="148">
        <v>46</v>
      </c>
      <c r="F8" s="148"/>
      <c r="G8" s="148">
        <v>56</v>
      </c>
      <c r="H8" s="148">
        <v>70</v>
      </c>
      <c r="I8" s="144">
        <v>70</v>
      </c>
      <c r="J8" s="164">
        <v>72.89</v>
      </c>
      <c r="K8" s="92"/>
      <c r="L8" s="101">
        <f>COUNT(E8:K8)</f>
        <v>5</v>
      </c>
      <c r="M8" s="94">
        <f>STDEVA(E8:K8)/(SUM(E8:K8)/COUNTIF(E8:K8,"&gt;0"))</f>
        <v>0.18343168784068323</v>
      </c>
      <c r="N8" s="95">
        <f>1/L8*(SUM(E8:K8))</f>
        <v>62.978</v>
      </c>
      <c r="O8" s="96">
        <f>N8</f>
        <v>62.978</v>
      </c>
      <c r="P8" s="97">
        <v>63.16</v>
      </c>
      <c r="Q8" s="97">
        <v>65.48</v>
      </c>
      <c r="R8" s="97">
        <v>63</v>
      </c>
    </row>
    <row r="9" spans="1:18" ht="234.75" customHeight="1">
      <c r="A9" s="145" t="s">
        <v>145</v>
      </c>
      <c r="B9" s="146" t="s">
        <v>32</v>
      </c>
      <c r="C9" s="147" t="s">
        <v>363</v>
      </c>
      <c r="D9" s="147" t="s">
        <v>144</v>
      </c>
      <c r="E9" s="149">
        <v>46</v>
      </c>
      <c r="F9" s="149"/>
      <c r="G9" s="149">
        <v>60</v>
      </c>
      <c r="H9" s="149">
        <v>78</v>
      </c>
      <c r="I9" s="149">
        <v>85</v>
      </c>
      <c r="J9" s="164">
        <v>85.41</v>
      </c>
      <c r="K9" s="92"/>
      <c r="L9" s="101">
        <f>COUNT(E9:K9)</f>
        <v>5</v>
      </c>
      <c r="M9" s="94">
        <f>STDEVA(E9:K9)/(SUM(E9:K9)/COUNTIF(E9:K9,"&gt;0"))</f>
        <v>0.24421215680667235</v>
      </c>
      <c r="N9" s="95">
        <f>1/L9*(SUM(E9:K9))</f>
        <v>70.88199999999999</v>
      </c>
      <c r="O9" s="96">
        <f>N9</f>
        <v>70.88199999999999</v>
      </c>
      <c r="P9" s="97">
        <v>66.73</v>
      </c>
      <c r="Q9" s="97">
        <v>78.08</v>
      </c>
      <c r="R9" s="97">
        <v>75.74</v>
      </c>
    </row>
    <row r="10" spans="1:18" ht="249" customHeight="1">
      <c r="A10" s="90" t="s">
        <v>145</v>
      </c>
      <c r="B10" s="90" t="s">
        <v>32</v>
      </c>
      <c r="C10" s="91" t="s">
        <v>364</v>
      </c>
      <c r="D10" s="91" t="s">
        <v>148</v>
      </c>
      <c r="E10" s="92"/>
      <c r="F10" s="92"/>
      <c r="G10" s="92">
        <v>75</v>
      </c>
      <c r="H10" s="92">
        <v>78</v>
      </c>
      <c r="I10" s="92">
        <v>75</v>
      </c>
      <c r="J10" s="151">
        <v>85.41</v>
      </c>
      <c r="K10" s="92"/>
      <c r="L10" s="93">
        <f>COUNT(E10:K10)</f>
        <v>4</v>
      </c>
      <c r="M10" s="94">
        <f>STDEVA(E10:K10)/(SUM(E10:K10)/COUNTIF(E10:K10,"&gt;0"))</f>
        <v>0.06270309991852537</v>
      </c>
      <c r="N10" s="95">
        <f>1/L10*(SUM(E10:K10))</f>
        <v>78.35249999999999</v>
      </c>
      <c r="O10" s="96">
        <f>N10</f>
        <v>78.35249999999999</v>
      </c>
      <c r="P10" s="113">
        <v>70.33</v>
      </c>
      <c r="Q10" s="113">
        <v>80.28</v>
      </c>
      <c r="R10" s="113">
        <v>76.67</v>
      </c>
    </row>
    <row r="11" spans="1:18" ht="249" customHeight="1">
      <c r="A11" s="205"/>
      <c r="B11" s="205"/>
      <c r="C11" s="206"/>
      <c r="D11" s="206"/>
      <c r="E11" s="207"/>
      <c r="F11" s="207"/>
      <c r="G11" s="207"/>
      <c r="H11" s="207"/>
      <c r="I11" s="207"/>
      <c r="J11" s="208"/>
      <c r="K11" s="207"/>
      <c r="L11" s="209"/>
      <c r="M11" s="210"/>
      <c r="N11" s="207"/>
      <c r="O11" s="207"/>
      <c r="P11" s="211"/>
      <c r="Q11" s="211"/>
      <c r="R11" s="211"/>
    </row>
    <row r="12" spans="1:18" ht="30.75" customHeight="1">
      <c r="A12" s="212"/>
      <c r="B12" s="212"/>
      <c r="C12" s="209"/>
      <c r="D12" s="209"/>
      <c r="E12" s="207"/>
      <c r="F12" s="207"/>
      <c r="G12" s="207"/>
      <c r="H12" s="207"/>
      <c r="I12" s="207"/>
      <c r="J12" s="207"/>
      <c r="K12" s="207"/>
      <c r="L12" s="209"/>
      <c r="M12" s="210"/>
      <c r="N12" s="207"/>
      <c r="O12" s="207"/>
      <c r="P12" s="213"/>
      <c r="Q12" s="213"/>
      <c r="R12" s="213"/>
    </row>
    <row r="13" spans="1:18" ht="39.75" customHeight="1">
      <c r="A13" s="262" t="s">
        <v>44</v>
      </c>
      <c r="B13" s="262" t="s">
        <v>27</v>
      </c>
      <c r="C13" s="262" t="s">
        <v>43</v>
      </c>
      <c r="D13" s="262" t="s">
        <v>16</v>
      </c>
      <c r="E13" s="317" t="s">
        <v>56</v>
      </c>
      <c r="F13" s="317"/>
      <c r="G13" s="317"/>
      <c r="H13" s="317"/>
      <c r="I13" s="317"/>
      <c r="J13" s="317"/>
      <c r="K13" s="317"/>
      <c r="L13" s="264" t="s">
        <v>46</v>
      </c>
      <c r="M13" s="264" t="s">
        <v>47</v>
      </c>
      <c r="N13" s="273" t="s">
        <v>198</v>
      </c>
      <c r="O13" s="272" t="s">
        <v>297</v>
      </c>
      <c r="P13" s="259" t="s">
        <v>281</v>
      </c>
      <c r="Q13" s="259" t="s">
        <v>285</v>
      </c>
      <c r="R13" s="259" t="s">
        <v>290</v>
      </c>
    </row>
    <row r="14" spans="1:18" ht="61.5" customHeight="1">
      <c r="A14" s="262"/>
      <c r="B14" s="262"/>
      <c r="C14" s="262"/>
      <c r="D14" s="262"/>
      <c r="E14" s="264" t="s">
        <v>309</v>
      </c>
      <c r="F14" s="264" t="s">
        <v>311</v>
      </c>
      <c r="G14" s="264" t="s">
        <v>314</v>
      </c>
      <c r="H14" s="264" t="s">
        <v>312</v>
      </c>
      <c r="I14" s="277" t="s">
        <v>322</v>
      </c>
      <c r="J14" s="277" t="s">
        <v>326</v>
      </c>
      <c r="K14" s="277" t="s">
        <v>292</v>
      </c>
      <c r="L14" s="290"/>
      <c r="M14" s="290"/>
      <c r="N14" s="316"/>
      <c r="O14" s="314"/>
      <c r="P14" s="260"/>
      <c r="Q14" s="260"/>
      <c r="R14" s="260"/>
    </row>
    <row r="15" spans="1:18" ht="70.5" customHeight="1">
      <c r="A15" s="262"/>
      <c r="B15" s="262"/>
      <c r="C15" s="262"/>
      <c r="D15" s="262"/>
      <c r="E15" s="318"/>
      <c r="F15" s="265"/>
      <c r="G15" s="265"/>
      <c r="H15" s="265"/>
      <c r="I15" s="278"/>
      <c r="J15" s="278"/>
      <c r="K15" s="278"/>
      <c r="L15" s="265"/>
      <c r="M15" s="265"/>
      <c r="N15" s="316"/>
      <c r="O15" s="314"/>
      <c r="P15" s="261"/>
      <c r="Q15" s="261"/>
      <c r="R15" s="261"/>
    </row>
    <row r="16" spans="1:18" ht="34.5" customHeight="1">
      <c r="A16" s="280" t="s">
        <v>71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88"/>
      <c r="Q16" s="88"/>
      <c r="R16" s="88"/>
    </row>
    <row r="17" spans="1:18" ht="193.5" customHeight="1">
      <c r="A17" s="180" t="s">
        <v>45</v>
      </c>
      <c r="B17" s="181" t="s">
        <v>28</v>
      </c>
      <c r="C17" s="93" t="s">
        <v>113</v>
      </c>
      <c r="D17" s="193" t="s">
        <v>365</v>
      </c>
      <c r="E17" s="194">
        <v>48</v>
      </c>
      <c r="F17" s="194">
        <v>73.36</v>
      </c>
      <c r="G17" s="194">
        <v>65</v>
      </c>
      <c r="H17" s="194">
        <v>75</v>
      </c>
      <c r="I17" s="183">
        <v>80</v>
      </c>
      <c r="J17" s="183"/>
      <c r="K17" s="183">
        <v>89.97</v>
      </c>
      <c r="L17" s="93">
        <f aca="true" t="shared" si="0" ref="L17:L22">COUNT(E17:K17)</f>
        <v>6</v>
      </c>
      <c r="M17" s="94">
        <f aca="true" t="shared" si="1" ref="M17:M22">STDEVA(E17:K17)/(SUM(E17:K17)/COUNTIF(E17:K17,"&gt;0"))</f>
        <v>0.19894351835586294</v>
      </c>
      <c r="N17" s="95">
        <f aca="true" t="shared" si="2" ref="N17:N22">1/L17*(SUM(E17:K17))</f>
        <v>71.88833333333334</v>
      </c>
      <c r="O17" s="96">
        <f aca="true" t="shared" si="3" ref="O17:O22">N17</f>
        <v>71.88833333333334</v>
      </c>
      <c r="P17" s="97">
        <v>66.35</v>
      </c>
      <c r="Q17" s="97">
        <v>71.4</v>
      </c>
      <c r="R17" s="97">
        <v>72.72</v>
      </c>
    </row>
    <row r="18" spans="1:18" ht="192" customHeight="1">
      <c r="A18" s="180" t="s">
        <v>45</v>
      </c>
      <c r="B18" s="181" t="s">
        <v>28</v>
      </c>
      <c r="C18" s="93" t="s">
        <v>114</v>
      </c>
      <c r="D18" s="193" t="s">
        <v>366</v>
      </c>
      <c r="E18" s="194"/>
      <c r="F18" s="195"/>
      <c r="G18" s="195">
        <v>67</v>
      </c>
      <c r="H18" s="195">
        <v>80</v>
      </c>
      <c r="I18" s="196">
        <v>85</v>
      </c>
      <c r="J18" s="196"/>
      <c r="K18" s="196">
        <v>89.97</v>
      </c>
      <c r="L18" s="93">
        <f t="shared" si="0"/>
        <v>4</v>
      </c>
      <c r="M18" s="94">
        <f t="shared" si="1"/>
        <v>0.12265787028332614</v>
      </c>
      <c r="N18" s="95">
        <f t="shared" si="2"/>
        <v>80.4925</v>
      </c>
      <c r="O18" s="96">
        <f t="shared" si="3"/>
        <v>80.4925</v>
      </c>
      <c r="P18" s="97">
        <v>71.22</v>
      </c>
      <c r="Q18" s="97">
        <v>75.74</v>
      </c>
      <c r="R18" s="97">
        <v>79.66</v>
      </c>
    </row>
    <row r="19" spans="1:18" ht="150.75" customHeight="1">
      <c r="A19" s="180" t="s">
        <v>52</v>
      </c>
      <c r="B19" s="180" t="s">
        <v>28</v>
      </c>
      <c r="C19" s="93" t="s">
        <v>195</v>
      </c>
      <c r="D19" s="93" t="s">
        <v>197</v>
      </c>
      <c r="E19" s="118">
        <v>155</v>
      </c>
      <c r="F19" s="119">
        <v>112.1</v>
      </c>
      <c r="G19" s="119">
        <v>130</v>
      </c>
      <c r="H19" s="119">
        <v>142</v>
      </c>
      <c r="I19" s="197">
        <v>150</v>
      </c>
      <c r="J19" s="197"/>
      <c r="K19" s="197"/>
      <c r="L19" s="93">
        <f t="shared" si="0"/>
        <v>5</v>
      </c>
      <c r="M19" s="94">
        <f t="shared" si="1"/>
        <v>0.124815650093774</v>
      </c>
      <c r="N19" s="95">
        <f t="shared" si="2"/>
        <v>137.82000000000002</v>
      </c>
      <c r="O19" s="96">
        <f t="shared" si="3"/>
        <v>137.82000000000002</v>
      </c>
      <c r="P19" s="97">
        <v>125.6</v>
      </c>
      <c r="Q19" s="97">
        <v>137.67</v>
      </c>
      <c r="R19" s="97">
        <v>136</v>
      </c>
    </row>
    <row r="20" spans="1:18" ht="135.75" customHeight="1">
      <c r="A20" s="198" t="s">
        <v>52</v>
      </c>
      <c r="B20" s="199" t="s">
        <v>28</v>
      </c>
      <c r="C20" s="200" t="s">
        <v>195</v>
      </c>
      <c r="D20" s="200" t="s">
        <v>148</v>
      </c>
      <c r="E20" s="118"/>
      <c r="F20" s="119"/>
      <c r="G20" s="112"/>
      <c r="H20" s="119">
        <v>142</v>
      </c>
      <c r="I20" s="197">
        <v>160</v>
      </c>
      <c r="J20" s="197">
        <v>118.4</v>
      </c>
      <c r="K20" s="197"/>
      <c r="L20" s="93">
        <f t="shared" si="0"/>
        <v>3</v>
      </c>
      <c r="M20" s="94">
        <f t="shared" si="1"/>
        <v>0.14887768267699494</v>
      </c>
      <c r="N20" s="95">
        <f t="shared" si="2"/>
        <v>140.13333333333333</v>
      </c>
      <c r="O20" s="96">
        <f t="shared" si="3"/>
        <v>140.13333333333333</v>
      </c>
      <c r="P20" s="97">
        <v>112.73</v>
      </c>
      <c r="Q20" s="97">
        <v>136</v>
      </c>
      <c r="R20" s="97">
        <v>141</v>
      </c>
    </row>
    <row r="21" spans="1:18" ht="159.75" customHeight="1">
      <c r="A21" s="201" t="s">
        <v>57</v>
      </c>
      <c r="B21" s="201" t="s">
        <v>28</v>
      </c>
      <c r="C21" s="93" t="s">
        <v>367</v>
      </c>
      <c r="D21" s="93" t="s">
        <v>197</v>
      </c>
      <c r="E21" s="118">
        <v>90</v>
      </c>
      <c r="F21" s="119"/>
      <c r="G21" s="119">
        <v>85</v>
      </c>
      <c r="H21" s="119">
        <v>95</v>
      </c>
      <c r="I21" s="197"/>
      <c r="J21" s="197"/>
      <c r="K21" s="197">
        <v>89.97</v>
      </c>
      <c r="L21" s="93">
        <f t="shared" si="0"/>
        <v>4</v>
      </c>
      <c r="M21" s="94">
        <f t="shared" si="1"/>
        <v>0.045365007765149686</v>
      </c>
      <c r="N21" s="95">
        <f t="shared" si="2"/>
        <v>89.9925</v>
      </c>
      <c r="O21" s="96">
        <f t="shared" si="3"/>
        <v>89.9925</v>
      </c>
      <c r="P21" s="97">
        <v>85.28</v>
      </c>
      <c r="Q21" s="97">
        <v>90.04</v>
      </c>
      <c r="R21" s="97">
        <v>86.21</v>
      </c>
    </row>
    <row r="22" spans="1:18" ht="201.75" customHeight="1">
      <c r="A22" s="202" t="s">
        <v>57</v>
      </c>
      <c r="B22" s="203" t="s">
        <v>28</v>
      </c>
      <c r="C22" s="200" t="s">
        <v>367</v>
      </c>
      <c r="D22" s="93" t="s">
        <v>221</v>
      </c>
      <c r="E22" s="118"/>
      <c r="F22" s="118"/>
      <c r="G22" s="118">
        <v>88</v>
      </c>
      <c r="H22" s="118">
        <v>95</v>
      </c>
      <c r="I22" s="183">
        <v>75</v>
      </c>
      <c r="J22" s="183"/>
      <c r="K22" s="183">
        <v>89.97</v>
      </c>
      <c r="L22" s="101">
        <f t="shared" si="0"/>
        <v>4</v>
      </c>
      <c r="M22" s="94">
        <f t="shared" si="1"/>
        <v>0.09795060224560394</v>
      </c>
      <c r="N22" s="219">
        <f t="shared" si="2"/>
        <v>86.9925</v>
      </c>
      <c r="O22" s="220">
        <f t="shared" si="3"/>
        <v>86.9925</v>
      </c>
      <c r="P22" s="113">
        <v>78.28</v>
      </c>
      <c r="Q22" s="113">
        <v>86.6</v>
      </c>
      <c r="R22" s="113">
        <v>85.91</v>
      </c>
    </row>
    <row r="23" spans="1:18" ht="125.25" customHeight="1">
      <c r="A23" s="214"/>
      <c r="B23" s="214"/>
      <c r="C23" s="215"/>
      <c r="D23" s="209"/>
      <c r="E23" s="216"/>
      <c r="F23" s="216"/>
      <c r="G23" s="216"/>
      <c r="H23" s="216"/>
      <c r="I23" s="217"/>
      <c r="J23" s="217"/>
      <c r="K23" s="217"/>
      <c r="L23" s="218"/>
      <c r="M23" s="210"/>
      <c r="N23" s="207"/>
      <c r="O23" s="207"/>
      <c r="P23" s="211"/>
      <c r="Q23" s="211"/>
      <c r="R23" s="211"/>
    </row>
    <row r="24" spans="1:18" ht="201.75" customHeight="1">
      <c r="A24" s="214"/>
      <c r="B24" s="214"/>
      <c r="C24" s="215"/>
      <c r="D24" s="209"/>
      <c r="E24" s="216"/>
      <c r="F24" s="216"/>
      <c r="G24" s="216"/>
      <c r="H24" s="216"/>
      <c r="I24" s="217"/>
      <c r="J24" s="217"/>
      <c r="K24" s="217"/>
      <c r="L24" s="218"/>
      <c r="M24" s="210"/>
      <c r="N24" s="207"/>
      <c r="O24" s="207"/>
      <c r="P24" s="211"/>
      <c r="Q24" s="211"/>
      <c r="R24" s="211"/>
    </row>
    <row r="25" spans="1:18" ht="258.75" customHeight="1">
      <c r="A25" s="214"/>
      <c r="B25" s="214"/>
      <c r="C25" s="215"/>
      <c r="D25" s="209"/>
      <c r="E25" s="216"/>
      <c r="F25" s="216"/>
      <c r="G25" s="216"/>
      <c r="H25" s="216"/>
      <c r="I25" s="217"/>
      <c r="J25" s="217"/>
      <c r="K25" s="217"/>
      <c r="L25" s="218"/>
      <c r="M25" s="210"/>
      <c r="N25" s="207"/>
      <c r="O25" s="207"/>
      <c r="P25" s="211"/>
      <c r="Q25" s="211"/>
      <c r="R25" s="211"/>
    </row>
    <row r="26" spans="1:18" ht="29.25" customHeight="1">
      <c r="A26" s="212"/>
      <c r="B26" s="212"/>
      <c r="C26" s="209"/>
      <c r="D26" s="209"/>
      <c r="E26" s="207"/>
      <c r="F26" s="207"/>
      <c r="G26" s="207"/>
      <c r="H26" s="207"/>
      <c r="I26" s="207"/>
      <c r="J26" s="207"/>
      <c r="K26" s="207"/>
      <c r="L26" s="209"/>
      <c r="M26" s="210"/>
      <c r="N26" s="207"/>
      <c r="O26" s="207"/>
      <c r="P26" s="213"/>
      <c r="Q26" s="213"/>
      <c r="R26" s="213"/>
    </row>
    <row r="27" spans="1:18" ht="25.5" customHeight="1">
      <c r="A27" s="262" t="s">
        <v>44</v>
      </c>
      <c r="B27" s="262" t="s">
        <v>27</v>
      </c>
      <c r="C27" s="262" t="s">
        <v>43</v>
      </c>
      <c r="D27" s="262" t="s">
        <v>16</v>
      </c>
      <c r="E27" s="317" t="s">
        <v>56</v>
      </c>
      <c r="F27" s="317"/>
      <c r="G27" s="317"/>
      <c r="H27" s="317"/>
      <c r="I27" s="317"/>
      <c r="J27" s="317"/>
      <c r="K27" s="317"/>
      <c r="L27" s="262" t="s">
        <v>46</v>
      </c>
      <c r="M27" s="262" t="s">
        <v>47</v>
      </c>
      <c r="N27" s="273" t="s">
        <v>360</v>
      </c>
      <c r="O27" s="272" t="s">
        <v>297</v>
      </c>
      <c r="P27" s="259" t="s">
        <v>281</v>
      </c>
      <c r="Q27" s="259" t="s">
        <v>285</v>
      </c>
      <c r="R27" s="259" t="s">
        <v>290</v>
      </c>
    </row>
    <row r="28" spans="1:18" ht="61.5" customHeight="1">
      <c r="A28" s="262"/>
      <c r="B28" s="262"/>
      <c r="C28" s="262"/>
      <c r="D28" s="262"/>
      <c r="E28" s="264" t="s">
        <v>309</v>
      </c>
      <c r="F28" s="264" t="s">
        <v>311</v>
      </c>
      <c r="G28" s="264" t="s">
        <v>315</v>
      </c>
      <c r="H28" s="264" t="s">
        <v>312</v>
      </c>
      <c r="I28" s="264" t="s">
        <v>322</v>
      </c>
      <c r="J28" s="264" t="s">
        <v>324</v>
      </c>
      <c r="K28" s="264"/>
      <c r="L28" s="262"/>
      <c r="M28" s="262"/>
      <c r="N28" s="316"/>
      <c r="O28" s="314"/>
      <c r="P28" s="260"/>
      <c r="Q28" s="260"/>
      <c r="R28" s="260"/>
    </row>
    <row r="29" spans="1:18" ht="237.75" customHeight="1">
      <c r="A29" s="262"/>
      <c r="B29" s="262"/>
      <c r="C29" s="262"/>
      <c r="D29" s="262"/>
      <c r="E29" s="318"/>
      <c r="F29" s="265"/>
      <c r="G29" s="265"/>
      <c r="H29" s="265"/>
      <c r="I29" s="319"/>
      <c r="J29" s="265"/>
      <c r="K29" s="319"/>
      <c r="L29" s="262"/>
      <c r="M29" s="262"/>
      <c r="N29" s="316"/>
      <c r="O29" s="314"/>
      <c r="P29" s="261"/>
      <c r="Q29" s="261"/>
      <c r="R29" s="261"/>
    </row>
    <row r="30" spans="1:18" ht="35.25" customHeight="1">
      <c r="A30" s="280" t="s">
        <v>288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88"/>
      <c r="Q30" s="88"/>
      <c r="R30" s="88"/>
    </row>
    <row r="31" spans="1:18" ht="142.5" customHeight="1">
      <c r="A31" s="90" t="s">
        <v>48</v>
      </c>
      <c r="B31" s="90" t="s">
        <v>28</v>
      </c>
      <c r="C31" s="91" t="s">
        <v>99</v>
      </c>
      <c r="D31" s="91" t="s">
        <v>76</v>
      </c>
      <c r="E31" s="118">
        <v>228</v>
      </c>
      <c r="F31" s="118">
        <v>217.75</v>
      </c>
      <c r="G31" s="118">
        <v>320</v>
      </c>
      <c r="H31" s="118">
        <v>298</v>
      </c>
      <c r="I31" s="118"/>
      <c r="J31" s="118"/>
      <c r="K31" s="118"/>
      <c r="L31" s="93">
        <f>COUNT(E31:K31)</f>
        <v>4</v>
      </c>
      <c r="M31" s="94">
        <f>STDEVA(E31:K31)/(SUM(E31:K31)/COUNTIF(E31:K31,"&gt;0"))</f>
        <v>0.19065342921572592</v>
      </c>
      <c r="N31" s="95">
        <f>1/L31*(SUM(E31:K31))</f>
        <v>265.9375</v>
      </c>
      <c r="O31" s="96">
        <f>N31</f>
        <v>265.9375</v>
      </c>
      <c r="P31" s="97">
        <v>248.69</v>
      </c>
      <c r="Q31" s="97">
        <v>265.15</v>
      </c>
      <c r="R31" s="97">
        <v>271.45</v>
      </c>
    </row>
    <row r="32" spans="1:18" ht="126.75" customHeight="1">
      <c r="A32" s="90" t="s">
        <v>48</v>
      </c>
      <c r="B32" s="90" t="s">
        <v>28</v>
      </c>
      <c r="C32" s="91" t="s">
        <v>99</v>
      </c>
      <c r="D32" s="91" t="s">
        <v>77</v>
      </c>
      <c r="E32" s="118"/>
      <c r="F32" s="119"/>
      <c r="G32" s="119">
        <v>285</v>
      </c>
      <c r="H32" s="119">
        <v>298</v>
      </c>
      <c r="I32" s="118">
        <v>270</v>
      </c>
      <c r="J32" s="184">
        <v>297.42</v>
      </c>
      <c r="K32" s="118"/>
      <c r="L32" s="93">
        <f>COUNT(E32:K32)</f>
        <v>4</v>
      </c>
      <c r="M32" s="94">
        <f>STDEVA(E32:K32)/(SUM(E32:K32)/COUNTIF(E32:K32,"&gt;0"))</f>
        <v>0.04582564672110039</v>
      </c>
      <c r="N32" s="95">
        <f>1/L32*(SUM(E32:K32))</f>
        <v>287.605</v>
      </c>
      <c r="O32" s="96">
        <f>N32</f>
        <v>287.605</v>
      </c>
      <c r="P32" s="97">
        <v>251.79</v>
      </c>
      <c r="Q32" s="97">
        <v>290.87</v>
      </c>
      <c r="R32" s="97">
        <v>285.45</v>
      </c>
    </row>
    <row r="33" spans="1:18" ht="198.75" customHeight="1">
      <c r="A33" s="185" t="s">
        <v>49</v>
      </c>
      <c r="B33" s="125" t="s">
        <v>28</v>
      </c>
      <c r="C33" s="186" t="s">
        <v>259</v>
      </c>
      <c r="D33" s="127" t="s">
        <v>260</v>
      </c>
      <c r="E33" s="118">
        <v>253</v>
      </c>
      <c r="F33" s="119"/>
      <c r="G33" s="119">
        <v>320</v>
      </c>
      <c r="H33" s="119">
        <v>340</v>
      </c>
      <c r="I33" s="118">
        <v>340</v>
      </c>
      <c r="J33" s="204">
        <v>393</v>
      </c>
      <c r="K33" s="118"/>
      <c r="L33" s="93">
        <f>COUNT(E33:K33)</f>
        <v>5</v>
      </c>
      <c r="M33" s="94">
        <f>STDEVA(E33:K33)/(SUM(E33:K33)/COUNTIF(E33:K33,"&gt;0"))</f>
        <v>0.15335556237179504</v>
      </c>
      <c r="N33" s="95">
        <f>1/L33*(SUM(E33:K33))</f>
        <v>329.20000000000005</v>
      </c>
      <c r="O33" s="96">
        <f>N33</f>
        <v>329.20000000000005</v>
      </c>
      <c r="P33" s="97">
        <v>297.8</v>
      </c>
      <c r="Q33" s="97">
        <v>328.29</v>
      </c>
      <c r="R33" s="97">
        <v>342.66</v>
      </c>
    </row>
    <row r="34" spans="1:18" ht="218.25" customHeight="1">
      <c r="A34" s="90" t="s">
        <v>49</v>
      </c>
      <c r="B34" s="90" t="s">
        <v>28</v>
      </c>
      <c r="C34" s="91" t="s">
        <v>196</v>
      </c>
      <c r="D34" s="91" t="s">
        <v>77</v>
      </c>
      <c r="E34" s="92">
        <v>268</v>
      </c>
      <c r="F34" s="92">
        <v>329.93</v>
      </c>
      <c r="G34" s="92">
        <v>340</v>
      </c>
      <c r="H34" s="92">
        <v>350</v>
      </c>
      <c r="I34" s="118">
        <v>280</v>
      </c>
      <c r="J34" s="184">
        <v>393</v>
      </c>
      <c r="K34" s="118"/>
      <c r="L34" s="93">
        <f>COUNT(E34:K34)</f>
        <v>6</v>
      </c>
      <c r="M34" s="94">
        <f>STDEVA(E34:K34)/(SUM(E34:K34)/COUNTIF(E34:K34,"&gt;0"))</f>
        <v>0.14189161898571762</v>
      </c>
      <c r="N34" s="95">
        <f>1/L34*(SUM(E34:K34))</f>
        <v>326.82166666666666</v>
      </c>
      <c r="O34" s="96">
        <f>N34</f>
        <v>326.82166666666666</v>
      </c>
      <c r="P34" s="113">
        <v>310.51</v>
      </c>
      <c r="Q34" s="113">
        <v>342.14</v>
      </c>
      <c r="R34" s="113">
        <v>334.66</v>
      </c>
    </row>
    <row r="35" spans="1:18" ht="45.75" customHeight="1">
      <c r="A35" s="280" t="s">
        <v>66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88"/>
      <c r="Q35" s="88"/>
      <c r="R35" s="88"/>
    </row>
    <row r="36" spans="1:18" ht="196.5" customHeight="1">
      <c r="A36" s="90" t="s">
        <v>50</v>
      </c>
      <c r="B36" s="90" t="s">
        <v>28</v>
      </c>
      <c r="C36" s="91" t="s">
        <v>204</v>
      </c>
      <c r="D36" s="91" t="s">
        <v>205</v>
      </c>
      <c r="E36" s="92">
        <v>785</v>
      </c>
      <c r="F36" s="92">
        <v>666.66</v>
      </c>
      <c r="G36" s="92">
        <v>740</v>
      </c>
      <c r="H36" s="92">
        <v>700</v>
      </c>
      <c r="I36" s="196"/>
      <c r="J36" s="196">
        <v>926.32</v>
      </c>
      <c r="K36" s="196"/>
      <c r="L36" s="93">
        <f>COUNT(E36:K36)</f>
        <v>5</v>
      </c>
      <c r="M36" s="94">
        <f>STDEVA(E36:K36)/(SUM(E36:K36)/COUNTIF(E36:K36,"&gt;0"))</f>
        <v>0.1324811164439143</v>
      </c>
      <c r="N36" s="95">
        <f>1/L36*(SUM(E36:K36))</f>
        <v>763.596</v>
      </c>
      <c r="O36" s="96">
        <f>N36</f>
        <v>763.596</v>
      </c>
      <c r="P36" s="97">
        <v>684.91</v>
      </c>
      <c r="Q36" s="97">
        <v>750.8</v>
      </c>
      <c r="R36" s="97">
        <v>753.52</v>
      </c>
    </row>
    <row r="37" spans="1:18" ht="202.5">
      <c r="A37" s="141" t="s">
        <v>50</v>
      </c>
      <c r="B37" s="142" t="s">
        <v>28</v>
      </c>
      <c r="C37" s="127" t="s">
        <v>261</v>
      </c>
      <c r="D37" s="127" t="s">
        <v>262</v>
      </c>
      <c r="E37" s="92">
        <v>695</v>
      </c>
      <c r="F37" s="161"/>
      <c r="G37" s="161">
        <v>850</v>
      </c>
      <c r="H37" s="161">
        <v>680</v>
      </c>
      <c r="I37" s="196">
        <v>700</v>
      </c>
      <c r="J37" s="196"/>
      <c r="K37" s="196"/>
      <c r="L37" s="93">
        <f>COUNT(E37:K37)</f>
        <v>4</v>
      </c>
      <c r="M37" s="94">
        <f>STDEVA(E37:K37)/(SUM(E37:K37)/COUNTIF(E37:K37,"&gt;0"))</f>
        <v>0.10888410317454056</v>
      </c>
      <c r="N37" s="95">
        <f>1/L37*(SUM(E37:K37))</f>
        <v>731.25</v>
      </c>
      <c r="O37" s="96">
        <f>N37</f>
        <v>731.25</v>
      </c>
      <c r="P37" s="97">
        <v>681.33</v>
      </c>
      <c r="Q37" s="97">
        <v>737.59</v>
      </c>
      <c r="R37" s="97">
        <v>741.52</v>
      </c>
    </row>
    <row r="38" spans="1:18" ht="201.75" customHeight="1">
      <c r="A38" s="145" t="s">
        <v>263</v>
      </c>
      <c r="B38" s="146" t="s">
        <v>28</v>
      </c>
      <c r="C38" s="147" t="s">
        <v>368</v>
      </c>
      <c r="D38" s="147" t="s">
        <v>260</v>
      </c>
      <c r="E38" s="92"/>
      <c r="F38" s="92"/>
      <c r="G38" s="92">
        <v>650</v>
      </c>
      <c r="H38" s="92">
        <v>600</v>
      </c>
      <c r="I38" s="196">
        <v>600</v>
      </c>
      <c r="J38" s="196">
        <v>665.48</v>
      </c>
      <c r="K38" s="196"/>
      <c r="L38" s="93">
        <f>COUNT(E38:K38)</f>
        <v>4</v>
      </c>
      <c r="M38" s="94">
        <f>STDEVA(E38:K38)/(SUM(E38:K38)/COUNTIF(E38:K38,"&gt;0"))</f>
        <v>0.05395382439338896</v>
      </c>
      <c r="N38" s="95">
        <f>1/L38*(SUM(E38:K38))</f>
        <v>628.87</v>
      </c>
      <c r="O38" s="96">
        <f>N38</f>
        <v>628.87</v>
      </c>
      <c r="P38" s="97">
        <v>481.02</v>
      </c>
      <c r="Q38" s="97">
        <v>606.61</v>
      </c>
      <c r="R38" s="97">
        <v>629.9</v>
      </c>
    </row>
    <row r="39" spans="1:18" ht="51.75" customHeight="1">
      <c r="A39" s="315" t="s">
        <v>236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47"/>
      <c r="Q39" s="47"/>
      <c r="R39" s="47"/>
    </row>
    <row r="40" spans="1:18" ht="40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48"/>
      <c r="Q40" s="55"/>
      <c r="R40" s="55"/>
    </row>
    <row r="41" spans="1:18" ht="1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49"/>
      <c r="Q41" s="49"/>
      <c r="R41" s="49"/>
    </row>
    <row r="42" spans="1:18" ht="1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49"/>
      <c r="Q42" s="49"/>
      <c r="R42" s="49"/>
    </row>
  </sheetData>
  <sheetProtection/>
  <mergeCells count="63">
    <mergeCell ref="R2:R4"/>
    <mergeCell ref="R13:R15"/>
    <mergeCell ref="R27:R29"/>
    <mergeCell ref="Q2:Q4"/>
    <mergeCell ref="Q13:Q15"/>
    <mergeCell ref="Q27:Q29"/>
    <mergeCell ref="I28:I29"/>
    <mergeCell ref="L2:L4"/>
    <mergeCell ref="N2:N4"/>
    <mergeCell ref="L27:L29"/>
    <mergeCell ref="B27:B29"/>
    <mergeCell ref="E28:E29"/>
    <mergeCell ref="D13:D15"/>
    <mergeCell ref="D27:D29"/>
    <mergeCell ref="F28:F29"/>
    <mergeCell ref="F14:F15"/>
    <mergeCell ref="K28:K29"/>
    <mergeCell ref="E14:E15"/>
    <mergeCell ref="G14:G15"/>
    <mergeCell ref="A1:N1"/>
    <mergeCell ref="A2:A4"/>
    <mergeCell ref="B2:B4"/>
    <mergeCell ref="C2:C4"/>
    <mergeCell ref="C13:C15"/>
    <mergeCell ref="B13:B15"/>
    <mergeCell ref="M2:M4"/>
    <mergeCell ref="E2:K2"/>
    <mergeCell ref="H3:H4"/>
    <mergeCell ref="E3:E4"/>
    <mergeCell ref="K14:K15"/>
    <mergeCell ref="I14:I15"/>
    <mergeCell ref="E13:K13"/>
    <mergeCell ref="H14:H15"/>
    <mergeCell ref="E27:K27"/>
    <mergeCell ref="C27:C29"/>
    <mergeCell ref="A16:O16"/>
    <mergeCell ref="P2:P4"/>
    <mergeCell ref="P13:P15"/>
    <mergeCell ref="F3:F4"/>
    <mergeCell ref="P27:P29"/>
    <mergeCell ref="A5:O5"/>
    <mergeCell ref="G28:G29"/>
    <mergeCell ref="K3:K4"/>
    <mergeCell ref="A39:O39"/>
    <mergeCell ref="G3:G4"/>
    <mergeCell ref="O2:O4"/>
    <mergeCell ref="O13:O15"/>
    <mergeCell ref="N13:N15"/>
    <mergeCell ref="M13:M15"/>
    <mergeCell ref="N27:N29"/>
    <mergeCell ref="D2:D4"/>
    <mergeCell ref="A27:A29"/>
    <mergeCell ref="A30:O30"/>
    <mergeCell ref="A35:O35"/>
    <mergeCell ref="J14:J15"/>
    <mergeCell ref="J3:J4"/>
    <mergeCell ref="J28:J29"/>
    <mergeCell ref="O27:O29"/>
    <mergeCell ref="H28:H29"/>
    <mergeCell ref="I3:I4"/>
    <mergeCell ref="M27:M29"/>
    <mergeCell ref="L13:L15"/>
    <mergeCell ref="A13:A15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zoomScale="58" zoomScaleNormal="58" zoomScalePageLayoutView="0" workbookViewId="0" topLeftCell="A70">
      <pane xSplit="1" topLeftCell="B1" activePane="topRight" state="frozen"/>
      <selection pane="topLeft" activeCell="A1" sqref="A1"/>
      <selection pane="topRight" activeCell="J24" sqref="J24"/>
    </sheetView>
  </sheetViews>
  <sheetFormatPr defaultColWidth="9.140625" defaultRowHeight="15"/>
  <cols>
    <col min="1" max="1" width="25.57421875" style="27" customWidth="1"/>
    <col min="2" max="2" width="9.421875" style="27" customWidth="1"/>
    <col min="3" max="3" width="34.421875" style="27" customWidth="1"/>
    <col min="4" max="4" width="21.421875" style="27" customWidth="1"/>
    <col min="5" max="5" width="17.57421875" style="28" customWidth="1"/>
    <col min="6" max="6" width="15.57421875" style="28" customWidth="1"/>
    <col min="7" max="7" width="14.00390625" style="28" customWidth="1"/>
    <col min="8" max="8" width="14.57421875" style="38" customWidth="1"/>
    <col min="9" max="9" width="17.7109375" style="28" customWidth="1"/>
    <col min="10" max="10" width="17.28125" style="28" customWidth="1"/>
    <col min="11" max="12" width="14.57421875" style="28" customWidth="1"/>
    <col min="13" max="13" width="16.00390625" style="28" customWidth="1"/>
    <col min="14" max="14" width="16.421875" style="38" customWidth="1"/>
    <col min="15" max="15" width="13.140625" style="28" customWidth="1"/>
    <col min="16" max="16" width="18.421875" style="28" customWidth="1"/>
    <col min="17" max="17" width="25.421875" style="28" customWidth="1"/>
    <col min="18" max="18" width="17.57421875" style="28" customWidth="1"/>
    <col min="19" max="19" width="14.421875" style="27" customWidth="1"/>
    <col min="20" max="20" width="15.7109375" style="50" customWidth="1"/>
    <col min="21" max="21" width="17.57421875" style="50" customWidth="1"/>
    <col min="22" max="16384" width="9.140625" style="27" customWidth="1"/>
  </cols>
  <sheetData>
    <row r="1" spans="1:21" ht="39" customHeight="1">
      <c r="A1" s="320" t="s">
        <v>303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131"/>
      <c r="S1" s="133"/>
      <c r="T1" s="133"/>
      <c r="U1" s="133"/>
    </row>
    <row r="2" spans="1:21" s="29" customFormat="1" ht="24.75" customHeight="1">
      <c r="A2" s="264" t="s">
        <v>44</v>
      </c>
      <c r="B2" s="264" t="s">
        <v>27</v>
      </c>
      <c r="C2" s="264" t="s">
        <v>43</v>
      </c>
      <c r="D2" s="264" t="s">
        <v>15</v>
      </c>
      <c r="E2" s="333" t="s">
        <v>56</v>
      </c>
      <c r="F2" s="333"/>
      <c r="G2" s="333"/>
      <c r="H2" s="333"/>
      <c r="I2" s="333"/>
      <c r="J2" s="333"/>
      <c r="K2" s="333"/>
      <c r="L2" s="333"/>
      <c r="M2" s="333"/>
      <c r="N2" s="333"/>
      <c r="O2" s="264" t="s">
        <v>46</v>
      </c>
      <c r="P2" s="264" t="s">
        <v>47</v>
      </c>
      <c r="Q2" s="295" t="s">
        <v>360</v>
      </c>
      <c r="R2" s="272" t="s">
        <v>304</v>
      </c>
      <c r="S2" s="259" t="s">
        <v>283</v>
      </c>
      <c r="T2" s="259" t="s">
        <v>287</v>
      </c>
      <c r="U2" s="259" t="s">
        <v>293</v>
      </c>
    </row>
    <row r="3" spans="1:21" s="29" customFormat="1" ht="194.25" customHeight="1">
      <c r="A3" s="321"/>
      <c r="B3" s="321"/>
      <c r="C3" s="321"/>
      <c r="D3" s="321"/>
      <c r="E3" s="221" t="s">
        <v>315</v>
      </c>
      <c r="F3" s="221" t="s">
        <v>312</v>
      </c>
      <c r="G3" s="221" t="s">
        <v>322</v>
      </c>
      <c r="H3" s="221" t="s">
        <v>343</v>
      </c>
      <c r="I3" s="221" t="s">
        <v>335</v>
      </c>
      <c r="J3" s="223" t="s">
        <v>327</v>
      </c>
      <c r="K3" s="223"/>
      <c r="L3" s="223"/>
      <c r="M3" s="223"/>
      <c r="N3" s="223"/>
      <c r="O3" s="321"/>
      <c r="P3" s="321"/>
      <c r="Q3" s="306"/>
      <c r="R3" s="272"/>
      <c r="S3" s="261"/>
      <c r="T3" s="261"/>
      <c r="U3" s="261"/>
    </row>
    <row r="4" spans="1:21" s="30" customFormat="1" ht="35.25" customHeight="1">
      <c r="A4" s="280" t="s">
        <v>33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88"/>
      <c r="T4" s="88"/>
      <c r="U4" s="88"/>
    </row>
    <row r="5" spans="1:21" s="30" customFormat="1" ht="114" customHeight="1">
      <c r="A5" s="111" t="s">
        <v>150</v>
      </c>
      <c r="B5" s="98" t="s">
        <v>28</v>
      </c>
      <c r="C5" s="99" t="s">
        <v>370</v>
      </c>
      <c r="D5" s="99" t="s">
        <v>78</v>
      </c>
      <c r="E5" s="92">
        <v>130</v>
      </c>
      <c r="F5" s="92">
        <v>120</v>
      </c>
      <c r="G5" s="92">
        <v>95</v>
      </c>
      <c r="H5" s="163">
        <v>113.58</v>
      </c>
      <c r="I5" s="163"/>
      <c r="J5" s="163"/>
      <c r="K5" s="163"/>
      <c r="L5" s="163"/>
      <c r="M5" s="163"/>
      <c r="N5" s="162"/>
      <c r="O5" s="93">
        <f aca="true" t="shared" si="0" ref="O5:O23">COUNT(E5:N5)</f>
        <v>4</v>
      </c>
      <c r="P5" s="94">
        <f aca="true" t="shared" si="1" ref="P5:P23">STDEVA(E5:N5)/(SUM(E5:N5)/COUNTIF(E5:N5,"&gt;0"))</f>
        <v>0.1285421511721436</v>
      </c>
      <c r="Q5" s="95">
        <f aca="true" t="shared" si="2" ref="Q5:Q23">1/O5*(SUM(E5:N5))</f>
        <v>114.645</v>
      </c>
      <c r="R5" s="96">
        <f>Q5</f>
        <v>114.645</v>
      </c>
      <c r="S5" s="97">
        <v>91.32</v>
      </c>
      <c r="T5" s="97">
        <v>119.14</v>
      </c>
      <c r="U5" s="97">
        <v>118.5</v>
      </c>
    </row>
    <row r="6" spans="1:21" s="30" customFormat="1" ht="123.75" customHeight="1">
      <c r="A6" s="141" t="s">
        <v>150</v>
      </c>
      <c r="B6" s="142" t="s">
        <v>28</v>
      </c>
      <c r="C6" s="127" t="s">
        <v>264</v>
      </c>
      <c r="D6" s="127" t="s">
        <v>78</v>
      </c>
      <c r="E6" s="92">
        <v>130</v>
      </c>
      <c r="F6" s="92">
        <v>115</v>
      </c>
      <c r="G6" s="92">
        <v>120</v>
      </c>
      <c r="H6" s="163"/>
      <c r="I6" s="163"/>
      <c r="J6" s="163"/>
      <c r="K6" s="163"/>
      <c r="L6" s="163"/>
      <c r="M6" s="163"/>
      <c r="N6" s="162"/>
      <c r="O6" s="93">
        <f t="shared" si="0"/>
        <v>3</v>
      </c>
      <c r="P6" s="94">
        <f t="shared" si="1"/>
        <v>0.06277500951994301</v>
      </c>
      <c r="Q6" s="95">
        <f t="shared" si="2"/>
        <v>121.66666666666666</v>
      </c>
      <c r="R6" s="96">
        <f aca="true" t="shared" si="3" ref="R6:R18">Q6</f>
        <v>121.66666666666666</v>
      </c>
      <c r="S6" s="97">
        <v>85.67</v>
      </c>
      <c r="T6" s="97">
        <v>115.11</v>
      </c>
      <c r="U6" s="97">
        <v>126.25</v>
      </c>
    </row>
    <row r="7" spans="1:21" s="30" customFormat="1" ht="121.5" customHeight="1">
      <c r="A7" s="111" t="s">
        <v>150</v>
      </c>
      <c r="B7" s="98" t="s">
        <v>28</v>
      </c>
      <c r="C7" s="99" t="s">
        <v>371</v>
      </c>
      <c r="D7" s="99" t="s">
        <v>78</v>
      </c>
      <c r="E7" s="92">
        <v>135</v>
      </c>
      <c r="F7" s="92">
        <v>130</v>
      </c>
      <c r="G7" s="92">
        <v>120</v>
      </c>
      <c r="H7" s="92"/>
      <c r="I7" s="92"/>
      <c r="J7" s="92"/>
      <c r="K7" s="92"/>
      <c r="L7" s="92"/>
      <c r="M7" s="92"/>
      <c r="N7" s="140"/>
      <c r="O7" s="93">
        <f t="shared" si="0"/>
        <v>3</v>
      </c>
      <c r="P7" s="94">
        <f t="shared" si="1"/>
        <v>0.05951397006436156</v>
      </c>
      <c r="Q7" s="95">
        <f t="shared" si="2"/>
        <v>128.33333333333331</v>
      </c>
      <c r="R7" s="96">
        <f t="shared" si="3"/>
        <v>128.33333333333331</v>
      </c>
      <c r="S7" s="97">
        <v>101</v>
      </c>
      <c r="T7" s="97">
        <v>124.87</v>
      </c>
      <c r="U7" s="97">
        <v>128.25</v>
      </c>
    </row>
    <row r="8" spans="1:21" s="30" customFormat="1" ht="108" customHeight="1">
      <c r="A8" s="90" t="s">
        <v>53</v>
      </c>
      <c r="B8" s="90" t="s">
        <v>28</v>
      </c>
      <c r="C8" s="91" t="s">
        <v>157</v>
      </c>
      <c r="D8" s="91" t="s">
        <v>78</v>
      </c>
      <c r="E8" s="92">
        <v>120</v>
      </c>
      <c r="F8" s="92">
        <v>122</v>
      </c>
      <c r="G8" s="92">
        <v>130</v>
      </c>
      <c r="H8" s="100">
        <v>114.01</v>
      </c>
      <c r="I8" s="100"/>
      <c r="J8" s="100"/>
      <c r="K8" s="100"/>
      <c r="L8" s="100"/>
      <c r="M8" s="100"/>
      <c r="N8" s="143"/>
      <c r="O8" s="93">
        <f t="shared" si="0"/>
        <v>4</v>
      </c>
      <c r="P8" s="94">
        <f t="shared" si="1"/>
        <v>0.054355206080155066</v>
      </c>
      <c r="Q8" s="95">
        <f t="shared" si="2"/>
        <v>121.5025</v>
      </c>
      <c r="R8" s="96">
        <f t="shared" si="3"/>
        <v>121.5025</v>
      </c>
      <c r="S8" s="97">
        <v>92.84</v>
      </c>
      <c r="T8" s="97">
        <v>127.43</v>
      </c>
      <c r="U8" s="97">
        <v>125.82</v>
      </c>
    </row>
    <row r="9" spans="1:21" s="30" customFormat="1" ht="103.5" customHeight="1">
      <c r="A9" s="111" t="s">
        <v>53</v>
      </c>
      <c r="B9" s="98" t="s">
        <v>28</v>
      </c>
      <c r="C9" s="99" t="s">
        <v>372</v>
      </c>
      <c r="D9" s="99" t="s">
        <v>78</v>
      </c>
      <c r="E9" s="92">
        <v>120</v>
      </c>
      <c r="F9" s="92">
        <v>130</v>
      </c>
      <c r="G9" s="92">
        <v>130</v>
      </c>
      <c r="H9" s="163">
        <v>116.01</v>
      </c>
      <c r="I9" s="163"/>
      <c r="J9" s="163"/>
      <c r="K9" s="163"/>
      <c r="L9" s="163"/>
      <c r="M9" s="163"/>
      <c r="N9" s="162"/>
      <c r="O9" s="93">
        <f t="shared" si="0"/>
        <v>4</v>
      </c>
      <c r="P9" s="94">
        <f t="shared" si="1"/>
        <v>0.05737228358620746</v>
      </c>
      <c r="Q9" s="95">
        <f t="shared" si="2"/>
        <v>124.0025</v>
      </c>
      <c r="R9" s="96">
        <f t="shared" si="3"/>
        <v>124.0025</v>
      </c>
      <c r="S9" s="97">
        <v>94.26</v>
      </c>
      <c r="T9" s="97">
        <v>138.43</v>
      </c>
      <c r="U9" s="97">
        <v>129.71</v>
      </c>
    </row>
    <row r="10" spans="1:21" s="31" customFormat="1" ht="40.5" customHeight="1">
      <c r="A10" s="111" t="s">
        <v>153</v>
      </c>
      <c r="B10" s="98" t="s">
        <v>28</v>
      </c>
      <c r="C10" s="99" t="s">
        <v>214</v>
      </c>
      <c r="D10" s="99" t="s">
        <v>78</v>
      </c>
      <c r="E10" s="92">
        <v>83</v>
      </c>
      <c r="F10" s="92">
        <v>62</v>
      </c>
      <c r="G10" s="92">
        <v>60</v>
      </c>
      <c r="H10" s="163">
        <v>56.23</v>
      </c>
      <c r="I10" s="163">
        <v>54</v>
      </c>
      <c r="J10" s="163"/>
      <c r="K10" s="163"/>
      <c r="L10" s="163"/>
      <c r="M10" s="163"/>
      <c r="N10" s="162"/>
      <c r="O10" s="93">
        <f t="shared" si="0"/>
        <v>5</v>
      </c>
      <c r="P10" s="94">
        <f t="shared" si="1"/>
        <v>0.18375016976783368</v>
      </c>
      <c r="Q10" s="95">
        <f t="shared" si="2"/>
        <v>63.04600000000001</v>
      </c>
      <c r="R10" s="96">
        <f t="shared" si="3"/>
        <v>63.04600000000001</v>
      </c>
      <c r="S10" s="97">
        <v>79.62</v>
      </c>
      <c r="T10" s="97">
        <v>67.54</v>
      </c>
      <c r="U10" s="97">
        <v>63.17</v>
      </c>
    </row>
    <row r="11" spans="1:21" s="31" customFormat="1" ht="41.25" customHeight="1">
      <c r="A11" s="141" t="s">
        <v>153</v>
      </c>
      <c r="B11" s="142" t="s">
        <v>28</v>
      </c>
      <c r="C11" s="127" t="s">
        <v>265</v>
      </c>
      <c r="D11" s="127" t="s">
        <v>78</v>
      </c>
      <c r="E11" s="92">
        <v>80</v>
      </c>
      <c r="F11" s="92">
        <v>56</v>
      </c>
      <c r="G11" s="92">
        <v>60</v>
      </c>
      <c r="H11" s="163"/>
      <c r="I11" s="163">
        <v>54</v>
      </c>
      <c r="J11" s="163"/>
      <c r="K11" s="163"/>
      <c r="L11" s="163"/>
      <c r="M11" s="163"/>
      <c r="N11" s="162"/>
      <c r="O11" s="93">
        <f t="shared" si="0"/>
        <v>4</v>
      </c>
      <c r="P11" s="94">
        <f t="shared" si="1"/>
        <v>0.19088565512718167</v>
      </c>
      <c r="Q11" s="95">
        <f t="shared" si="2"/>
        <v>62.5</v>
      </c>
      <c r="R11" s="96">
        <f t="shared" si="3"/>
        <v>62.5</v>
      </c>
      <c r="S11" s="97">
        <v>59.47</v>
      </c>
      <c r="T11" s="97">
        <v>59.04</v>
      </c>
      <c r="U11" s="97">
        <v>60.13</v>
      </c>
    </row>
    <row r="12" spans="1:21" s="30" customFormat="1" ht="36.75" customHeight="1">
      <c r="A12" s="90" t="s">
        <v>34</v>
      </c>
      <c r="B12" s="90" t="s">
        <v>28</v>
      </c>
      <c r="C12" s="91" t="s">
        <v>158</v>
      </c>
      <c r="D12" s="91" t="s">
        <v>78</v>
      </c>
      <c r="E12" s="92">
        <v>70</v>
      </c>
      <c r="F12" s="92"/>
      <c r="G12" s="92">
        <v>55</v>
      </c>
      <c r="H12" s="183">
        <v>59.1</v>
      </c>
      <c r="I12" s="183">
        <v>47</v>
      </c>
      <c r="J12" s="183"/>
      <c r="K12" s="183"/>
      <c r="L12" s="183"/>
      <c r="M12" s="183"/>
      <c r="N12" s="224"/>
      <c r="O12" s="93">
        <f t="shared" si="0"/>
        <v>4</v>
      </c>
      <c r="P12" s="94">
        <f t="shared" si="1"/>
        <v>0.16571876477568473</v>
      </c>
      <c r="Q12" s="95">
        <f t="shared" si="2"/>
        <v>57.775</v>
      </c>
      <c r="R12" s="96">
        <f t="shared" si="3"/>
        <v>57.775</v>
      </c>
      <c r="S12" s="97">
        <v>48.94</v>
      </c>
      <c r="T12" s="97">
        <v>53.7</v>
      </c>
      <c r="U12" s="97">
        <v>57.56</v>
      </c>
    </row>
    <row r="13" spans="1:21" s="30" customFormat="1" ht="29.25" customHeight="1">
      <c r="A13" s="111" t="s">
        <v>34</v>
      </c>
      <c r="B13" s="98" t="s">
        <v>28</v>
      </c>
      <c r="C13" s="99" t="s">
        <v>222</v>
      </c>
      <c r="D13" s="99" t="s">
        <v>78</v>
      </c>
      <c r="E13" s="92">
        <v>70</v>
      </c>
      <c r="F13" s="92"/>
      <c r="G13" s="92">
        <v>55</v>
      </c>
      <c r="H13" s="118">
        <v>59.1</v>
      </c>
      <c r="I13" s="118">
        <v>47</v>
      </c>
      <c r="J13" s="118"/>
      <c r="K13" s="118"/>
      <c r="L13" s="118"/>
      <c r="M13" s="118"/>
      <c r="N13" s="110"/>
      <c r="O13" s="93">
        <f t="shared" si="0"/>
        <v>4</v>
      </c>
      <c r="P13" s="94">
        <f t="shared" si="1"/>
        <v>0.16571876477568473</v>
      </c>
      <c r="Q13" s="95">
        <f t="shared" si="2"/>
        <v>57.775</v>
      </c>
      <c r="R13" s="96">
        <f t="shared" si="3"/>
        <v>57.775</v>
      </c>
      <c r="S13" s="97">
        <v>54.25</v>
      </c>
      <c r="T13" s="97">
        <v>56.95</v>
      </c>
      <c r="U13" s="97">
        <v>59.23</v>
      </c>
    </row>
    <row r="14" spans="1:21" s="30" customFormat="1" ht="30.75" customHeight="1">
      <c r="A14" s="111" t="s">
        <v>151</v>
      </c>
      <c r="B14" s="90" t="s">
        <v>28</v>
      </c>
      <c r="C14" s="91" t="s">
        <v>159</v>
      </c>
      <c r="D14" s="91" t="s">
        <v>78</v>
      </c>
      <c r="E14" s="92">
        <v>45</v>
      </c>
      <c r="F14" s="92">
        <v>50</v>
      </c>
      <c r="G14" s="92">
        <v>49</v>
      </c>
      <c r="H14" s="183"/>
      <c r="I14" s="183"/>
      <c r="J14" s="183"/>
      <c r="K14" s="183"/>
      <c r="L14" s="183"/>
      <c r="M14" s="183"/>
      <c r="N14" s="224"/>
      <c r="O14" s="93">
        <f t="shared" si="0"/>
        <v>3</v>
      </c>
      <c r="P14" s="94">
        <f t="shared" si="1"/>
        <v>0.055119818980512304</v>
      </c>
      <c r="Q14" s="95">
        <f t="shared" si="2"/>
        <v>48</v>
      </c>
      <c r="R14" s="96">
        <f t="shared" si="3"/>
        <v>48</v>
      </c>
      <c r="S14" s="97">
        <v>47.96</v>
      </c>
      <c r="T14" s="97">
        <v>49.59</v>
      </c>
      <c r="U14" s="97">
        <v>49.67</v>
      </c>
    </row>
    <row r="15" spans="1:21" s="30" customFormat="1" ht="43.5" customHeight="1">
      <c r="A15" s="111" t="s">
        <v>152</v>
      </c>
      <c r="B15" s="90" t="s">
        <v>28</v>
      </c>
      <c r="C15" s="91" t="s">
        <v>160</v>
      </c>
      <c r="D15" s="91" t="s">
        <v>78</v>
      </c>
      <c r="E15" s="92">
        <v>46</v>
      </c>
      <c r="F15" s="92">
        <v>50</v>
      </c>
      <c r="G15" s="92">
        <v>52</v>
      </c>
      <c r="H15" s="196">
        <v>48.01</v>
      </c>
      <c r="I15" s="196"/>
      <c r="J15" s="196"/>
      <c r="K15" s="196"/>
      <c r="L15" s="196"/>
      <c r="M15" s="196"/>
      <c r="N15" s="225"/>
      <c r="O15" s="93">
        <f t="shared" si="0"/>
        <v>4</v>
      </c>
      <c r="P15" s="94">
        <f t="shared" si="1"/>
        <v>0.052664709428291566</v>
      </c>
      <c r="Q15" s="95">
        <f t="shared" si="2"/>
        <v>49.0025</v>
      </c>
      <c r="R15" s="96">
        <f t="shared" si="3"/>
        <v>49.0025</v>
      </c>
      <c r="S15" s="97">
        <v>43.33</v>
      </c>
      <c r="T15" s="97">
        <v>46.6</v>
      </c>
      <c r="U15" s="97">
        <v>50.27</v>
      </c>
    </row>
    <row r="16" spans="1:21" s="30" customFormat="1" ht="42.75" customHeight="1">
      <c r="A16" s="111" t="s">
        <v>60</v>
      </c>
      <c r="B16" s="90" t="s">
        <v>28</v>
      </c>
      <c r="C16" s="91" t="s">
        <v>161</v>
      </c>
      <c r="D16" s="91" t="s">
        <v>78</v>
      </c>
      <c r="E16" s="92">
        <v>49</v>
      </c>
      <c r="F16" s="92">
        <v>50</v>
      </c>
      <c r="G16" s="92">
        <v>52</v>
      </c>
      <c r="H16" s="196"/>
      <c r="I16" s="196"/>
      <c r="J16" s="196"/>
      <c r="K16" s="196"/>
      <c r="L16" s="196"/>
      <c r="M16" s="196"/>
      <c r="N16" s="225"/>
      <c r="O16" s="93">
        <f t="shared" si="0"/>
        <v>3</v>
      </c>
      <c r="P16" s="94">
        <f t="shared" si="1"/>
        <v>0.030348183410303573</v>
      </c>
      <c r="Q16" s="95">
        <f t="shared" si="2"/>
        <v>50.33333333333333</v>
      </c>
      <c r="R16" s="96">
        <f t="shared" si="3"/>
        <v>50.33333333333333</v>
      </c>
      <c r="S16" s="97">
        <v>37.96</v>
      </c>
      <c r="T16" s="97">
        <v>48.33</v>
      </c>
      <c r="U16" s="97">
        <v>53</v>
      </c>
    </row>
    <row r="17" spans="1:21" s="30" customFormat="1" ht="54.75" customHeight="1">
      <c r="A17" s="89" t="s">
        <v>60</v>
      </c>
      <c r="B17" s="98" t="s">
        <v>28</v>
      </c>
      <c r="C17" s="99" t="s">
        <v>223</v>
      </c>
      <c r="D17" s="99" t="s">
        <v>78</v>
      </c>
      <c r="E17" s="92">
        <v>49</v>
      </c>
      <c r="F17" s="92">
        <v>57</v>
      </c>
      <c r="G17" s="92">
        <v>60</v>
      </c>
      <c r="H17" s="118"/>
      <c r="I17" s="118"/>
      <c r="J17" s="118"/>
      <c r="K17" s="118"/>
      <c r="L17" s="118"/>
      <c r="M17" s="118"/>
      <c r="N17" s="110"/>
      <c r="O17" s="93">
        <f t="shared" si="0"/>
        <v>3</v>
      </c>
      <c r="P17" s="94">
        <f t="shared" si="1"/>
        <v>0.10276338620019265</v>
      </c>
      <c r="Q17" s="95">
        <f t="shared" si="2"/>
        <v>55.33333333333333</v>
      </c>
      <c r="R17" s="96">
        <f t="shared" si="3"/>
        <v>55.33333333333333</v>
      </c>
      <c r="S17" s="97">
        <v>56.6</v>
      </c>
      <c r="T17" s="97">
        <v>58.63</v>
      </c>
      <c r="U17" s="97">
        <v>56.33</v>
      </c>
    </row>
    <row r="18" spans="1:21" s="30" customFormat="1" ht="87.75" customHeight="1">
      <c r="A18" s="141" t="s">
        <v>266</v>
      </c>
      <c r="B18" s="142" t="s">
        <v>28</v>
      </c>
      <c r="C18" s="127" t="s">
        <v>267</v>
      </c>
      <c r="D18" s="127" t="s">
        <v>268</v>
      </c>
      <c r="E18" s="92">
        <v>59</v>
      </c>
      <c r="F18" s="92">
        <v>47</v>
      </c>
      <c r="G18" s="92">
        <v>48</v>
      </c>
      <c r="H18" s="226">
        <v>51.83</v>
      </c>
      <c r="I18" s="226"/>
      <c r="J18" s="226"/>
      <c r="K18" s="226"/>
      <c r="L18" s="226"/>
      <c r="M18" s="226"/>
      <c r="N18" s="224"/>
      <c r="O18" s="93">
        <f t="shared" si="0"/>
        <v>4</v>
      </c>
      <c r="P18" s="94">
        <f t="shared" si="1"/>
        <v>0.10576050103961451</v>
      </c>
      <c r="Q18" s="95">
        <f t="shared" si="2"/>
        <v>51.457499999999996</v>
      </c>
      <c r="R18" s="96">
        <f t="shared" si="3"/>
        <v>51.457499999999996</v>
      </c>
      <c r="S18" s="97">
        <v>42.72</v>
      </c>
      <c r="T18" s="97">
        <v>49.63</v>
      </c>
      <c r="U18" s="97">
        <v>56.61</v>
      </c>
    </row>
    <row r="19" spans="1:21" s="30" customFormat="1" ht="42" customHeight="1">
      <c r="A19" s="111" t="s">
        <v>154</v>
      </c>
      <c r="B19" s="90" t="s">
        <v>28</v>
      </c>
      <c r="C19" s="91" t="s">
        <v>162</v>
      </c>
      <c r="D19" s="91" t="s">
        <v>78</v>
      </c>
      <c r="E19" s="92">
        <v>130</v>
      </c>
      <c r="F19" s="92">
        <v>100</v>
      </c>
      <c r="G19" s="92">
        <v>110</v>
      </c>
      <c r="H19" s="227"/>
      <c r="I19" s="227"/>
      <c r="J19" s="227"/>
      <c r="K19" s="227"/>
      <c r="L19" s="227"/>
      <c r="M19" s="227"/>
      <c r="N19" s="228"/>
      <c r="O19" s="93">
        <f t="shared" si="0"/>
        <v>3</v>
      </c>
      <c r="P19" s="94">
        <f t="shared" si="1"/>
        <v>0.13478163808693613</v>
      </c>
      <c r="Q19" s="95">
        <f t="shared" si="2"/>
        <v>113.33333333333333</v>
      </c>
      <c r="R19" s="96">
        <f>Q19</f>
        <v>113.33333333333333</v>
      </c>
      <c r="S19" s="97">
        <v>108.24</v>
      </c>
      <c r="T19" s="97">
        <v>125.62</v>
      </c>
      <c r="U19" s="97">
        <v>116.72</v>
      </c>
    </row>
    <row r="20" spans="1:21" s="30" customFormat="1" ht="68.25" customHeight="1">
      <c r="A20" s="89" t="s">
        <v>154</v>
      </c>
      <c r="B20" s="98" t="s">
        <v>28</v>
      </c>
      <c r="C20" s="139" t="s">
        <v>237</v>
      </c>
      <c r="D20" s="99" t="s">
        <v>78</v>
      </c>
      <c r="E20" s="92">
        <v>160</v>
      </c>
      <c r="F20" s="92">
        <v>120</v>
      </c>
      <c r="G20" s="92"/>
      <c r="H20" s="229"/>
      <c r="I20" s="229"/>
      <c r="J20" s="229">
        <v>163.8</v>
      </c>
      <c r="K20" s="229"/>
      <c r="L20" s="229"/>
      <c r="M20" s="229"/>
      <c r="N20" s="230"/>
      <c r="O20" s="101">
        <f t="shared" si="0"/>
        <v>3</v>
      </c>
      <c r="P20" s="94">
        <f t="shared" si="1"/>
        <v>0.16402980730919434</v>
      </c>
      <c r="Q20" s="95">
        <f t="shared" si="2"/>
        <v>147.93333333333334</v>
      </c>
      <c r="R20" s="96">
        <f>Q20</f>
        <v>147.93333333333334</v>
      </c>
      <c r="S20" s="97">
        <v>134.17</v>
      </c>
      <c r="T20" s="97">
        <v>151.11</v>
      </c>
      <c r="U20" s="97">
        <v>146.72</v>
      </c>
    </row>
    <row r="21" spans="1:21" s="30" customFormat="1" ht="54.75" customHeight="1">
      <c r="A21" s="111" t="s">
        <v>224</v>
      </c>
      <c r="B21" s="98" t="s">
        <v>28</v>
      </c>
      <c r="C21" s="99" t="s">
        <v>225</v>
      </c>
      <c r="D21" s="99" t="s">
        <v>78</v>
      </c>
      <c r="E21" s="92">
        <v>69</v>
      </c>
      <c r="F21" s="92">
        <v>65</v>
      </c>
      <c r="G21" s="92">
        <v>80</v>
      </c>
      <c r="H21" s="229"/>
      <c r="I21" s="229"/>
      <c r="J21" s="229"/>
      <c r="K21" s="229"/>
      <c r="L21" s="229"/>
      <c r="M21" s="229"/>
      <c r="N21" s="230"/>
      <c r="O21" s="93">
        <f t="shared" si="0"/>
        <v>3</v>
      </c>
      <c r="P21" s="94">
        <f t="shared" si="1"/>
        <v>0.10888953455823405</v>
      </c>
      <c r="Q21" s="95">
        <f t="shared" si="2"/>
        <v>71.33333333333333</v>
      </c>
      <c r="R21" s="96">
        <f>Q21</f>
        <v>71.33333333333333</v>
      </c>
      <c r="S21" s="97">
        <v>60.86</v>
      </c>
      <c r="T21" s="97">
        <v>64</v>
      </c>
      <c r="U21" s="97">
        <v>70</v>
      </c>
    </row>
    <row r="22" spans="1:21" s="30" customFormat="1" ht="84" customHeight="1">
      <c r="A22" s="89" t="s">
        <v>155</v>
      </c>
      <c r="B22" s="90" t="s">
        <v>28</v>
      </c>
      <c r="C22" s="91" t="s">
        <v>163</v>
      </c>
      <c r="D22" s="91" t="s">
        <v>78</v>
      </c>
      <c r="E22" s="92">
        <v>160</v>
      </c>
      <c r="F22" s="92"/>
      <c r="G22" s="92">
        <v>180</v>
      </c>
      <c r="H22" s="227"/>
      <c r="I22" s="227"/>
      <c r="J22" s="227">
        <v>145.9</v>
      </c>
      <c r="K22" s="227"/>
      <c r="L22" s="227"/>
      <c r="M22" s="227"/>
      <c r="N22" s="228"/>
      <c r="O22" s="93">
        <f t="shared" si="0"/>
        <v>3</v>
      </c>
      <c r="P22" s="94">
        <f t="shared" si="1"/>
        <v>0.10579249183189317</v>
      </c>
      <c r="Q22" s="95">
        <f t="shared" si="2"/>
        <v>161.96666666666664</v>
      </c>
      <c r="R22" s="96">
        <f>Q22</f>
        <v>161.96666666666664</v>
      </c>
      <c r="S22" s="97">
        <v>141.21</v>
      </c>
      <c r="T22" s="97">
        <v>179.33</v>
      </c>
      <c r="U22" s="97">
        <v>157.88</v>
      </c>
    </row>
    <row r="23" spans="1:21" s="31" customFormat="1" ht="68.25" customHeight="1">
      <c r="A23" s="90" t="s">
        <v>156</v>
      </c>
      <c r="B23" s="90" t="s">
        <v>28</v>
      </c>
      <c r="C23" s="152" t="s">
        <v>164</v>
      </c>
      <c r="D23" s="91" t="s">
        <v>78</v>
      </c>
      <c r="E23" s="92">
        <v>78</v>
      </c>
      <c r="F23" s="92">
        <v>65</v>
      </c>
      <c r="G23" s="92">
        <v>65</v>
      </c>
      <c r="H23" s="227"/>
      <c r="I23" s="227">
        <v>47</v>
      </c>
      <c r="J23" s="227"/>
      <c r="K23" s="227"/>
      <c r="L23" s="227"/>
      <c r="M23" s="227"/>
      <c r="N23" s="228"/>
      <c r="O23" s="93">
        <f t="shared" si="0"/>
        <v>4</v>
      </c>
      <c r="P23" s="94">
        <f t="shared" si="1"/>
        <v>0.19980767377030584</v>
      </c>
      <c r="Q23" s="95">
        <f t="shared" si="2"/>
        <v>63.75</v>
      </c>
      <c r="R23" s="96">
        <f>Q23</f>
        <v>63.75</v>
      </c>
      <c r="S23" s="97">
        <v>52.81</v>
      </c>
      <c r="T23" s="97">
        <v>66.26</v>
      </c>
      <c r="U23" s="97">
        <v>69.63</v>
      </c>
    </row>
    <row r="24" spans="1:21" s="32" customFormat="1" ht="52.5" customHeight="1">
      <c r="A24" s="231"/>
      <c r="B24" s="231"/>
      <c r="C24" s="231"/>
      <c r="D24" s="131"/>
      <c r="E24" s="232"/>
      <c r="F24" s="232"/>
      <c r="G24" s="232"/>
      <c r="H24" s="233"/>
      <c r="I24" s="232"/>
      <c r="J24" s="232"/>
      <c r="K24" s="232"/>
      <c r="L24" s="232"/>
      <c r="M24" s="232"/>
      <c r="N24" s="233"/>
      <c r="O24" s="234"/>
      <c r="P24" s="234"/>
      <c r="Q24" s="234"/>
      <c r="R24" s="234"/>
      <c r="S24" s="235"/>
      <c r="T24" s="235"/>
      <c r="U24" s="235"/>
    </row>
    <row r="25" spans="1:21" ht="42" customHeight="1">
      <c r="A25" s="262" t="s">
        <v>44</v>
      </c>
      <c r="B25" s="262" t="s">
        <v>27</v>
      </c>
      <c r="C25" s="262" t="s">
        <v>43</v>
      </c>
      <c r="D25" s="262" t="s">
        <v>15</v>
      </c>
      <c r="E25" s="331" t="s">
        <v>56</v>
      </c>
      <c r="F25" s="331"/>
      <c r="G25" s="331"/>
      <c r="H25" s="331"/>
      <c r="I25" s="331"/>
      <c r="J25" s="331"/>
      <c r="K25" s="331"/>
      <c r="L25" s="331"/>
      <c r="M25" s="331"/>
      <c r="N25" s="331"/>
      <c r="O25" s="262" t="s">
        <v>46</v>
      </c>
      <c r="P25" s="262" t="s">
        <v>47</v>
      </c>
      <c r="Q25" s="273" t="s">
        <v>360</v>
      </c>
      <c r="R25" s="272" t="s">
        <v>297</v>
      </c>
      <c r="S25" s="259" t="s">
        <v>281</v>
      </c>
      <c r="T25" s="259" t="s">
        <v>285</v>
      </c>
      <c r="U25" s="259" t="s">
        <v>290</v>
      </c>
    </row>
    <row r="26" spans="1:21" ht="179.25" customHeight="1">
      <c r="A26" s="322"/>
      <c r="B26" s="322"/>
      <c r="C26" s="322"/>
      <c r="D26" s="322"/>
      <c r="E26" s="221" t="s">
        <v>308</v>
      </c>
      <c r="F26" s="221" t="s">
        <v>315</v>
      </c>
      <c r="G26" s="221" t="s">
        <v>312</v>
      </c>
      <c r="H26" s="236" t="s">
        <v>322</v>
      </c>
      <c r="I26" s="223" t="s">
        <v>292</v>
      </c>
      <c r="J26" s="223" t="s">
        <v>327</v>
      </c>
      <c r="K26" s="223"/>
      <c r="L26" s="223"/>
      <c r="M26" s="223"/>
      <c r="N26" s="223"/>
      <c r="O26" s="322"/>
      <c r="P26" s="322"/>
      <c r="Q26" s="273"/>
      <c r="R26" s="272"/>
      <c r="S26" s="261"/>
      <c r="T26" s="261"/>
      <c r="U26" s="261"/>
    </row>
    <row r="27" spans="1:21" ht="42.75" customHeight="1">
      <c r="A27" s="269" t="s">
        <v>124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22"/>
      <c r="T27" s="222"/>
      <c r="U27" s="222"/>
    </row>
    <row r="28" spans="1:21" ht="174" customHeight="1">
      <c r="A28" s="90" t="s">
        <v>35</v>
      </c>
      <c r="B28" s="90" t="s">
        <v>28</v>
      </c>
      <c r="C28" s="91" t="s">
        <v>8</v>
      </c>
      <c r="D28" s="91" t="s">
        <v>17</v>
      </c>
      <c r="E28" s="92"/>
      <c r="F28" s="92">
        <v>180</v>
      </c>
      <c r="G28" s="92">
        <v>150</v>
      </c>
      <c r="H28" s="140">
        <v>130</v>
      </c>
      <c r="I28" s="100"/>
      <c r="J28" s="100"/>
      <c r="K28" s="100"/>
      <c r="L28" s="100"/>
      <c r="M28" s="100"/>
      <c r="N28" s="143"/>
      <c r="O28" s="93">
        <f aca="true" t="shared" si="4" ref="O28:O44">COUNT(E28:N28)</f>
        <v>3</v>
      </c>
      <c r="P28" s="94">
        <f aca="true" t="shared" si="5" ref="P28:P44">STDEVA(E28:N28)/(SUM(E28:N28)/COUNTIF(E28:N28,"&gt;0"))</f>
        <v>0.1641268355493644</v>
      </c>
      <c r="Q28" s="95">
        <f aca="true" t="shared" si="6" ref="Q28:Q44">1/O28*(SUM(E28:N28))</f>
        <v>153.33333333333331</v>
      </c>
      <c r="R28" s="96">
        <f>Q28</f>
        <v>153.33333333333331</v>
      </c>
      <c r="S28" s="97">
        <v>139.55</v>
      </c>
      <c r="T28" s="97">
        <v>156.88</v>
      </c>
      <c r="U28" s="97">
        <v>164.62</v>
      </c>
    </row>
    <row r="29" spans="1:21" ht="118.5" customHeight="1">
      <c r="A29" s="90" t="s">
        <v>95</v>
      </c>
      <c r="B29" s="90" t="s">
        <v>28</v>
      </c>
      <c r="C29" s="152" t="s">
        <v>238</v>
      </c>
      <c r="D29" s="91" t="s">
        <v>17</v>
      </c>
      <c r="E29" s="92"/>
      <c r="F29" s="92">
        <v>160</v>
      </c>
      <c r="G29" s="92">
        <v>150</v>
      </c>
      <c r="H29" s="237">
        <v>180</v>
      </c>
      <c r="I29" s="163"/>
      <c r="J29" s="163"/>
      <c r="K29" s="163"/>
      <c r="L29" s="163"/>
      <c r="M29" s="163"/>
      <c r="N29" s="162"/>
      <c r="O29" s="93">
        <f t="shared" si="4"/>
        <v>3</v>
      </c>
      <c r="P29" s="94">
        <f t="shared" si="5"/>
        <v>0.09352195295828244</v>
      </c>
      <c r="Q29" s="95">
        <f t="shared" si="6"/>
        <v>163.33333333333331</v>
      </c>
      <c r="R29" s="96">
        <f aca="true" t="shared" si="7" ref="R29:R44">Q29</f>
        <v>163.33333333333331</v>
      </c>
      <c r="S29" s="97">
        <v>153.53</v>
      </c>
      <c r="T29" s="97">
        <v>164.38</v>
      </c>
      <c r="U29" s="97">
        <v>174.62</v>
      </c>
    </row>
    <row r="30" spans="1:21" ht="135.75" customHeight="1">
      <c r="A30" s="90" t="s">
        <v>100</v>
      </c>
      <c r="B30" s="90" t="s">
        <v>28</v>
      </c>
      <c r="C30" s="152" t="s">
        <v>239</v>
      </c>
      <c r="D30" s="91" t="s">
        <v>18</v>
      </c>
      <c r="E30" s="92"/>
      <c r="F30" s="92">
        <v>170</v>
      </c>
      <c r="G30" s="92">
        <v>190</v>
      </c>
      <c r="H30" s="237">
        <v>160</v>
      </c>
      <c r="I30" s="163"/>
      <c r="J30" s="163"/>
      <c r="K30" s="163"/>
      <c r="L30" s="163"/>
      <c r="M30" s="163"/>
      <c r="N30" s="162"/>
      <c r="O30" s="93">
        <f t="shared" si="4"/>
        <v>3</v>
      </c>
      <c r="P30" s="94">
        <f t="shared" si="5"/>
        <v>0.0881264556722277</v>
      </c>
      <c r="Q30" s="95">
        <f t="shared" si="6"/>
        <v>173.33333333333331</v>
      </c>
      <c r="R30" s="96">
        <f t="shared" si="7"/>
        <v>173.33333333333331</v>
      </c>
      <c r="S30" s="97">
        <v>149.39</v>
      </c>
      <c r="T30" s="97">
        <v>169.38</v>
      </c>
      <c r="U30" s="97">
        <v>183.37</v>
      </c>
    </row>
    <row r="31" spans="1:21" ht="138" customHeight="1">
      <c r="A31" s="90" t="s">
        <v>36</v>
      </c>
      <c r="B31" s="90" t="s">
        <v>28</v>
      </c>
      <c r="C31" s="91" t="s">
        <v>59</v>
      </c>
      <c r="D31" s="91" t="s">
        <v>19</v>
      </c>
      <c r="E31" s="92">
        <v>142</v>
      </c>
      <c r="F31" s="92">
        <v>160</v>
      </c>
      <c r="G31" s="92">
        <v>134</v>
      </c>
      <c r="H31" s="237">
        <v>120</v>
      </c>
      <c r="I31" s="163"/>
      <c r="J31" s="163"/>
      <c r="K31" s="163"/>
      <c r="L31" s="163"/>
      <c r="M31" s="163"/>
      <c r="N31" s="162"/>
      <c r="O31" s="101">
        <f t="shared" si="4"/>
        <v>4</v>
      </c>
      <c r="P31" s="94">
        <f t="shared" si="5"/>
        <v>0.12009577002924618</v>
      </c>
      <c r="Q31" s="95">
        <f t="shared" si="6"/>
        <v>139</v>
      </c>
      <c r="R31" s="96">
        <f t="shared" si="7"/>
        <v>139</v>
      </c>
      <c r="S31" s="97">
        <v>124.09</v>
      </c>
      <c r="T31" s="97">
        <v>136.67</v>
      </c>
      <c r="U31" s="97">
        <v>130</v>
      </c>
    </row>
    <row r="32" spans="1:21" ht="237.75" customHeight="1">
      <c r="A32" s="90" t="s">
        <v>54</v>
      </c>
      <c r="B32" s="90" t="s">
        <v>28</v>
      </c>
      <c r="C32" s="91" t="s">
        <v>9</v>
      </c>
      <c r="D32" s="152" t="s">
        <v>20</v>
      </c>
      <c r="E32" s="140"/>
      <c r="F32" s="140">
        <v>150</v>
      </c>
      <c r="G32" s="92">
        <v>140</v>
      </c>
      <c r="H32" s="140">
        <v>155</v>
      </c>
      <c r="I32" s="100"/>
      <c r="J32" s="100"/>
      <c r="K32" s="100"/>
      <c r="L32" s="100"/>
      <c r="M32" s="100"/>
      <c r="N32" s="143"/>
      <c r="O32" s="93">
        <f t="shared" si="4"/>
        <v>3</v>
      </c>
      <c r="P32" s="94">
        <f t="shared" si="5"/>
        <v>0.051489614550065614</v>
      </c>
      <c r="Q32" s="95">
        <f t="shared" si="6"/>
        <v>148.33333333333331</v>
      </c>
      <c r="R32" s="96">
        <f t="shared" si="7"/>
        <v>148.33333333333331</v>
      </c>
      <c r="S32" s="97">
        <v>138.17</v>
      </c>
      <c r="T32" s="97">
        <v>160.63</v>
      </c>
      <c r="U32" s="97">
        <v>128.33</v>
      </c>
    </row>
    <row r="33" spans="1:21" ht="165.75" customHeight="1">
      <c r="A33" s="90" t="s">
        <v>111</v>
      </c>
      <c r="B33" s="120" t="s">
        <v>28</v>
      </c>
      <c r="C33" s="91" t="s">
        <v>112</v>
      </c>
      <c r="D33" s="91" t="s">
        <v>20</v>
      </c>
      <c r="E33" s="92"/>
      <c r="F33" s="92">
        <v>180</v>
      </c>
      <c r="G33" s="92">
        <v>140</v>
      </c>
      <c r="H33" s="237">
        <v>170</v>
      </c>
      <c r="I33" s="163"/>
      <c r="J33" s="163"/>
      <c r="K33" s="163"/>
      <c r="L33" s="163"/>
      <c r="M33" s="163"/>
      <c r="N33" s="162"/>
      <c r="O33" s="101">
        <f t="shared" si="4"/>
        <v>3</v>
      </c>
      <c r="P33" s="94">
        <f t="shared" si="5"/>
        <v>0.1274489387428248</v>
      </c>
      <c r="Q33" s="95">
        <f t="shared" si="6"/>
        <v>163.33333333333331</v>
      </c>
      <c r="R33" s="96">
        <f t="shared" si="7"/>
        <v>163.33333333333331</v>
      </c>
      <c r="S33" s="97">
        <v>128.08</v>
      </c>
      <c r="T33" s="97">
        <v>150</v>
      </c>
      <c r="U33" s="97">
        <v>136.67</v>
      </c>
    </row>
    <row r="34" spans="1:21" ht="146.25" customHeight="1">
      <c r="A34" s="89" t="s">
        <v>101</v>
      </c>
      <c r="B34" s="90" t="s">
        <v>28</v>
      </c>
      <c r="C34" s="91" t="s">
        <v>102</v>
      </c>
      <c r="D34" s="152" t="s">
        <v>226</v>
      </c>
      <c r="E34" s="92"/>
      <c r="F34" s="92">
        <v>160</v>
      </c>
      <c r="G34" s="92">
        <v>160</v>
      </c>
      <c r="H34" s="237">
        <v>160</v>
      </c>
      <c r="I34" s="163"/>
      <c r="J34" s="163"/>
      <c r="K34" s="163"/>
      <c r="L34" s="163"/>
      <c r="M34" s="163"/>
      <c r="N34" s="162"/>
      <c r="O34" s="93">
        <f t="shared" si="4"/>
        <v>3</v>
      </c>
      <c r="P34" s="94">
        <f t="shared" si="5"/>
        <v>0</v>
      </c>
      <c r="Q34" s="95">
        <f t="shared" si="6"/>
        <v>160</v>
      </c>
      <c r="R34" s="96">
        <f t="shared" si="7"/>
        <v>160</v>
      </c>
      <c r="S34" s="97">
        <v>179.75</v>
      </c>
      <c r="T34" s="97">
        <v>182.25</v>
      </c>
      <c r="U34" s="97">
        <v>160</v>
      </c>
    </row>
    <row r="35" spans="1:21" ht="163.5" customHeight="1">
      <c r="A35" s="89" t="s">
        <v>101</v>
      </c>
      <c r="B35" s="90" t="s">
        <v>28</v>
      </c>
      <c r="C35" s="91" t="s">
        <v>103</v>
      </c>
      <c r="D35" s="91" t="s">
        <v>21</v>
      </c>
      <c r="E35" s="92"/>
      <c r="F35" s="92">
        <v>160</v>
      </c>
      <c r="G35" s="148">
        <v>160</v>
      </c>
      <c r="H35" s="237">
        <v>160</v>
      </c>
      <c r="I35" s="163"/>
      <c r="J35" s="163"/>
      <c r="K35" s="163"/>
      <c r="L35" s="163"/>
      <c r="M35" s="163"/>
      <c r="N35" s="162"/>
      <c r="O35" s="101">
        <f t="shared" si="4"/>
        <v>3</v>
      </c>
      <c r="P35" s="94">
        <f t="shared" si="5"/>
        <v>0</v>
      </c>
      <c r="Q35" s="95">
        <f t="shared" si="6"/>
        <v>160</v>
      </c>
      <c r="R35" s="96">
        <f t="shared" si="7"/>
        <v>160</v>
      </c>
      <c r="S35" s="97">
        <v>188.84</v>
      </c>
      <c r="T35" s="97">
        <v>190.75</v>
      </c>
      <c r="U35" s="97">
        <v>156.67</v>
      </c>
    </row>
    <row r="36" spans="1:21" ht="55.5" customHeight="1">
      <c r="A36" s="89" t="s">
        <v>5</v>
      </c>
      <c r="B36" s="90" t="s">
        <v>28</v>
      </c>
      <c r="C36" s="91" t="s">
        <v>6</v>
      </c>
      <c r="D36" s="91" t="s">
        <v>79</v>
      </c>
      <c r="E36" s="92"/>
      <c r="F36" s="161">
        <v>160</v>
      </c>
      <c r="G36" s="150">
        <v>160</v>
      </c>
      <c r="H36" s="237">
        <v>220</v>
      </c>
      <c r="I36" s="163"/>
      <c r="J36" s="163"/>
      <c r="K36" s="163"/>
      <c r="L36" s="163"/>
      <c r="M36" s="163"/>
      <c r="N36" s="162"/>
      <c r="O36" s="93">
        <f t="shared" si="4"/>
        <v>3</v>
      </c>
      <c r="P36" s="94">
        <f t="shared" si="5"/>
        <v>0.19245008972987526</v>
      </c>
      <c r="Q36" s="95">
        <f t="shared" si="6"/>
        <v>180</v>
      </c>
      <c r="R36" s="96">
        <f t="shared" si="7"/>
        <v>180</v>
      </c>
      <c r="S36" s="97">
        <v>166.45</v>
      </c>
      <c r="T36" s="97">
        <v>184.75</v>
      </c>
      <c r="U36" s="97">
        <v>173.33</v>
      </c>
    </row>
    <row r="37" spans="1:21" ht="100.5" customHeight="1">
      <c r="A37" s="89" t="s">
        <v>165</v>
      </c>
      <c r="B37" s="90" t="s">
        <v>28</v>
      </c>
      <c r="C37" s="91" t="s">
        <v>166</v>
      </c>
      <c r="D37" s="91" t="s">
        <v>22</v>
      </c>
      <c r="E37" s="92">
        <v>170.66</v>
      </c>
      <c r="F37" s="161">
        <v>190</v>
      </c>
      <c r="G37" s="150">
        <v>190</v>
      </c>
      <c r="H37" s="140">
        <v>130</v>
      </c>
      <c r="I37" s="92"/>
      <c r="J37" s="92"/>
      <c r="K37" s="92"/>
      <c r="L37" s="92"/>
      <c r="M37" s="92"/>
      <c r="N37" s="140"/>
      <c r="O37" s="101">
        <f t="shared" si="4"/>
        <v>4</v>
      </c>
      <c r="P37" s="94">
        <f t="shared" si="5"/>
        <v>0.16622805089274922</v>
      </c>
      <c r="Q37" s="95">
        <f t="shared" si="6"/>
        <v>170.165</v>
      </c>
      <c r="R37" s="96">
        <f t="shared" si="7"/>
        <v>170.165</v>
      </c>
      <c r="S37" s="97">
        <v>162.1</v>
      </c>
      <c r="T37" s="97">
        <v>179.25</v>
      </c>
      <c r="U37" s="97">
        <v>156.67</v>
      </c>
    </row>
    <row r="38" spans="1:21" ht="197.25" customHeight="1">
      <c r="A38" s="89" t="s">
        <v>167</v>
      </c>
      <c r="B38" s="90" t="s">
        <v>32</v>
      </c>
      <c r="C38" s="91" t="s">
        <v>177</v>
      </c>
      <c r="D38" s="91" t="s">
        <v>23</v>
      </c>
      <c r="E38" s="92"/>
      <c r="F38" s="161">
        <v>80</v>
      </c>
      <c r="G38" s="150">
        <v>75</v>
      </c>
      <c r="H38" s="140">
        <v>90</v>
      </c>
      <c r="I38" s="92"/>
      <c r="J38" s="92"/>
      <c r="K38" s="92"/>
      <c r="L38" s="92"/>
      <c r="M38" s="92"/>
      <c r="N38" s="140"/>
      <c r="O38" s="101">
        <f t="shared" si="4"/>
        <v>3</v>
      </c>
      <c r="P38" s="94">
        <f t="shared" si="5"/>
        <v>0.09352195295828244</v>
      </c>
      <c r="Q38" s="95">
        <f t="shared" si="6"/>
        <v>81.66666666666666</v>
      </c>
      <c r="R38" s="96">
        <f t="shared" si="7"/>
        <v>81.66666666666666</v>
      </c>
      <c r="S38" s="97">
        <v>92.14</v>
      </c>
      <c r="T38" s="97">
        <v>95</v>
      </c>
      <c r="U38" s="97">
        <v>81.05</v>
      </c>
    </row>
    <row r="39" spans="1:21" ht="207.75" customHeight="1">
      <c r="A39" s="90" t="s">
        <v>167</v>
      </c>
      <c r="B39" s="90" t="s">
        <v>32</v>
      </c>
      <c r="C39" s="91" t="s">
        <v>178</v>
      </c>
      <c r="D39" s="91" t="s">
        <v>93</v>
      </c>
      <c r="E39" s="92"/>
      <c r="F39" s="161">
        <v>130</v>
      </c>
      <c r="G39" s="150">
        <v>100</v>
      </c>
      <c r="H39" s="140">
        <v>120</v>
      </c>
      <c r="I39" s="92"/>
      <c r="J39" s="92"/>
      <c r="K39" s="92"/>
      <c r="L39" s="92"/>
      <c r="M39" s="92"/>
      <c r="N39" s="140"/>
      <c r="O39" s="101">
        <f t="shared" si="4"/>
        <v>3</v>
      </c>
      <c r="P39" s="94">
        <f t="shared" si="5"/>
        <v>0.1309307341415951</v>
      </c>
      <c r="Q39" s="95">
        <f t="shared" si="6"/>
        <v>116.66666666666666</v>
      </c>
      <c r="R39" s="96">
        <f t="shared" si="7"/>
        <v>116.66666666666666</v>
      </c>
      <c r="S39" s="97">
        <v>102.14</v>
      </c>
      <c r="T39" s="97">
        <v>108.75</v>
      </c>
      <c r="U39" s="97">
        <v>106.05</v>
      </c>
    </row>
    <row r="40" spans="1:21" ht="204.75" customHeight="1">
      <c r="A40" s="111" t="s">
        <v>167</v>
      </c>
      <c r="B40" s="98" t="s">
        <v>32</v>
      </c>
      <c r="C40" s="99" t="s">
        <v>227</v>
      </c>
      <c r="D40" s="99" t="s">
        <v>93</v>
      </c>
      <c r="E40" s="92"/>
      <c r="F40" s="161">
        <v>140</v>
      </c>
      <c r="G40" s="150">
        <v>100</v>
      </c>
      <c r="H40" s="140">
        <v>80</v>
      </c>
      <c r="I40" s="92"/>
      <c r="J40" s="92"/>
      <c r="K40" s="92"/>
      <c r="L40" s="92"/>
      <c r="M40" s="92"/>
      <c r="N40" s="140"/>
      <c r="O40" s="101">
        <f t="shared" si="4"/>
        <v>3</v>
      </c>
      <c r="P40" s="94">
        <f t="shared" si="5"/>
        <v>0.28641098093473977</v>
      </c>
      <c r="Q40" s="95">
        <f t="shared" si="6"/>
        <v>106.66666666666666</v>
      </c>
      <c r="R40" s="96">
        <f t="shared" si="7"/>
        <v>106.66666666666666</v>
      </c>
      <c r="S40" s="97">
        <v>108.64</v>
      </c>
      <c r="T40" s="97">
        <v>110</v>
      </c>
      <c r="U40" s="97">
        <v>97.3</v>
      </c>
    </row>
    <row r="41" spans="1:21" ht="201" customHeight="1">
      <c r="A41" s="111" t="s">
        <v>167</v>
      </c>
      <c r="B41" s="98" t="s">
        <v>32</v>
      </c>
      <c r="C41" s="99" t="s">
        <v>228</v>
      </c>
      <c r="D41" s="99" t="s">
        <v>93</v>
      </c>
      <c r="E41" s="92"/>
      <c r="F41" s="161">
        <v>140</v>
      </c>
      <c r="G41" s="150">
        <v>100</v>
      </c>
      <c r="H41" s="140">
        <v>100</v>
      </c>
      <c r="I41" s="92"/>
      <c r="J41" s="92"/>
      <c r="K41" s="92"/>
      <c r="L41" s="92"/>
      <c r="M41" s="92"/>
      <c r="N41" s="140"/>
      <c r="O41" s="101">
        <f t="shared" si="4"/>
        <v>3</v>
      </c>
      <c r="P41" s="94">
        <f t="shared" si="5"/>
        <v>0.20377068324339712</v>
      </c>
      <c r="Q41" s="95">
        <f t="shared" si="6"/>
        <v>113.33333333333333</v>
      </c>
      <c r="R41" s="96">
        <f t="shared" si="7"/>
        <v>113.33333333333333</v>
      </c>
      <c r="S41" s="97">
        <v>107.59</v>
      </c>
      <c r="T41" s="97">
        <v>107.5</v>
      </c>
      <c r="U41" s="97">
        <v>102.3</v>
      </c>
    </row>
    <row r="42" spans="1:21" ht="181.5" customHeight="1">
      <c r="A42" s="90" t="s">
        <v>167</v>
      </c>
      <c r="B42" s="90" t="s">
        <v>32</v>
      </c>
      <c r="C42" s="91" t="s">
        <v>373</v>
      </c>
      <c r="D42" s="91" t="s">
        <v>94</v>
      </c>
      <c r="E42" s="92"/>
      <c r="F42" s="161">
        <v>150</v>
      </c>
      <c r="G42" s="150">
        <v>120</v>
      </c>
      <c r="H42" s="140">
        <v>140</v>
      </c>
      <c r="I42" s="92"/>
      <c r="J42" s="92"/>
      <c r="K42" s="92"/>
      <c r="L42" s="92"/>
      <c r="M42" s="92"/>
      <c r="N42" s="140"/>
      <c r="O42" s="101">
        <f t="shared" si="4"/>
        <v>3</v>
      </c>
      <c r="P42" s="94">
        <f t="shared" si="5"/>
        <v>0.11177013890136198</v>
      </c>
      <c r="Q42" s="95">
        <f t="shared" si="6"/>
        <v>136.66666666666666</v>
      </c>
      <c r="R42" s="96">
        <f t="shared" si="7"/>
        <v>136.66666666666666</v>
      </c>
      <c r="S42" s="97">
        <v>109.64</v>
      </c>
      <c r="T42" s="97">
        <v>134.92</v>
      </c>
      <c r="U42" s="97">
        <v>133.33</v>
      </c>
    </row>
    <row r="43" spans="1:21" ht="201.75" customHeight="1">
      <c r="A43" s="238" t="s">
        <v>61</v>
      </c>
      <c r="B43" s="239" t="s">
        <v>28</v>
      </c>
      <c r="C43" s="240" t="s">
        <v>90</v>
      </c>
      <c r="D43" s="240" t="s">
        <v>80</v>
      </c>
      <c r="E43" s="241"/>
      <c r="F43" s="242">
        <v>300</v>
      </c>
      <c r="G43" s="243">
        <v>350</v>
      </c>
      <c r="H43" s="244">
        <v>300</v>
      </c>
      <c r="I43" s="241"/>
      <c r="J43" s="241">
        <v>217</v>
      </c>
      <c r="K43" s="241"/>
      <c r="L43" s="241"/>
      <c r="M43" s="241"/>
      <c r="N43" s="244"/>
      <c r="O43" s="245">
        <f t="shared" si="4"/>
        <v>4</v>
      </c>
      <c r="P43" s="246">
        <f t="shared" si="5"/>
        <v>0.1889507111411071</v>
      </c>
      <c r="Q43" s="219">
        <f t="shared" si="6"/>
        <v>291.75</v>
      </c>
      <c r="R43" s="220">
        <f t="shared" si="7"/>
        <v>291.75</v>
      </c>
      <c r="S43" s="247">
        <v>269.04</v>
      </c>
      <c r="T43" s="247">
        <v>290.76</v>
      </c>
      <c r="U43" s="247">
        <v>280</v>
      </c>
    </row>
    <row r="44" spans="1:21" ht="276.75" customHeight="1">
      <c r="A44" s="89" t="s">
        <v>229</v>
      </c>
      <c r="B44" s="90" t="s">
        <v>28</v>
      </c>
      <c r="C44" s="91" t="s">
        <v>230</v>
      </c>
      <c r="D44" s="91" t="s">
        <v>231</v>
      </c>
      <c r="E44" s="92"/>
      <c r="F44" s="92">
        <v>160</v>
      </c>
      <c r="G44" s="148">
        <v>125</v>
      </c>
      <c r="H44" s="140"/>
      <c r="I44" s="92"/>
      <c r="J44" s="92">
        <v>139</v>
      </c>
      <c r="K44" s="92"/>
      <c r="L44" s="92"/>
      <c r="M44" s="92"/>
      <c r="N44" s="140"/>
      <c r="O44" s="101">
        <f t="shared" si="4"/>
        <v>3</v>
      </c>
      <c r="P44" s="94">
        <f t="shared" si="5"/>
        <v>0.12464349303513005</v>
      </c>
      <c r="Q44" s="95">
        <f t="shared" si="6"/>
        <v>141.33333333333331</v>
      </c>
      <c r="R44" s="96">
        <f t="shared" si="7"/>
        <v>141.33333333333331</v>
      </c>
      <c r="S44" s="113">
        <v>112.67</v>
      </c>
      <c r="T44" s="113">
        <v>126.37</v>
      </c>
      <c r="U44" s="113">
        <v>145</v>
      </c>
    </row>
    <row r="45" spans="1:21" ht="35.25" customHeight="1">
      <c r="A45" s="131"/>
      <c r="B45" s="131"/>
      <c r="C45" s="131"/>
      <c r="D45" s="131"/>
      <c r="E45" s="132"/>
      <c r="F45" s="132"/>
      <c r="G45" s="132"/>
      <c r="H45" s="248"/>
      <c r="I45" s="132"/>
      <c r="J45" s="132"/>
      <c r="K45" s="132"/>
      <c r="L45" s="132"/>
      <c r="M45" s="132"/>
      <c r="N45" s="248"/>
      <c r="O45" s="132"/>
      <c r="P45" s="132"/>
      <c r="Q45" s="132"/>
      <c r="R45" s="249"/>
      <c r="S45" s="248"/>
      <c r="T45" s="248"/>
      <c r="U45" s="248"/>
    </row>
    <row r="46" spans="1:21" ht="47.25" customHeight="1">
      <c r="A46" s="262" t="s">
        <v>44</v>
      </c>
      <c r="B46" s="262" t="s">
        <v>27</v>
      </c>
      <c r="C46" s="262" t="s">
        <v>43</v>
      </c>
      <c r="D46" s="262" t="s">
        <v>15</v>
      </c>
      <c r="E46" s="331" t="s">
        <v>56</v>
      </c>
      <c r="F46" s="331"/>
      <c r="G46" s="331"/>
      <c r="H46" s="331"/>
      <c r="I46" s="331"/>
      <c r="J46" s="331"/>
      <c r="K46" s="331"/>
      <c r="L46" s="331"/>
      <c r="M46" s="331"/>
      <c r="N46" s="331"/>
      <c r="O46" s="262" t="s">
        <v>46</v>
      </c>
      <c r="P46" s="262" t="s">
        <v>47</v>
      </c>
      <c r="Q46" s="273" t="s">
        <v>360</v>
      </c>
      <c r="R46" s="272" t="s">
        <v>295</v>
      </c>
      <c r="S46" s="259" t="s">
        <v>280</v>
      </c>
      <c r="T46" s="259" t="s">
        <v>284</v>
      </c>
      <c r="U46" s="259" t="s">
        <v>289</v>
      </c>
    </row>
    <row r="47" spans="1:21" ht="185.25" customHeight="1">
      <c r="A47" s="322"/>
      <c r="B47" s="322"/>
      <c r="C47" s="322"/>
      <c r="D47" s="322"/>
      <c r="E47" s="221" t="s">
        <v>314</v>
      </c>
      <c r="F47" s="221" t="s">
        <v>312</v>
      </c>
      <c r="G47" s="221" t="s">
        <v>322</v>
      </c>
      <c r="H47" s="236" t="s">
        <v>324</v>
      </c>
      <c r="I47" s="221" t="s">
        <v>336</v>
      </c>
      <c r="J47" s="223" t="s">
        <v>337</v>
      </c>
      <c r="K47" s="223" t="s">
        <v>326</v>
      </c>
      <c r="L47" s="223" t="s">
        <v>327</v>
      </c>
      <c r="M47" s="223" t="s">
        <v>338</v>
      </c>
      <c r="N47" s="223" t="s">
        <v>339</v>
      </c>
      <c r="O47" s="322"/>
      <c r="P47" s="322"/>
      <c r="Q47" s="273"/>
      <c r="R47" s="272"/>
      <c r="S47" s="261"/>
      <c r="T47" s="261"/>
      <c r="U47" s="261"/>
    </row>
    <row r="48" spans="1:21" ht="28.5" customHeight="1">
      <c r="A48" s="269" t="s">
        <v>37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22"/>
      <c r="T48" s="222"/>
      <c r="U48" s="222"/>
    </row>
    <row r="49" spans="1:21" ht="81.75" customHeight="1">
      <c r="A49" s="89" t="s">
        <v>104</v>
      </c>
      <c r="B49" s="89" t="s">
        <v>28</v>
      </c>
      <c r="C49" s="91" t="s">
        <v>106</v>
      </c>
      <c r="D49" s="152" t="s">
        <v>232</v>
      </c>
      <c r="E49" s="92">
        <v>600</v>
      </c>
      <c r="F49" s="92">
        <v>550</v>
      </c>
      <c r="G49" s="92">
        <v>550</v>
      </c>
      <c r="H49" s="237"/>
      <c r="I49" s="163"/>
      <c r="J49" s="163"/>
      <c r="K49" s="163"/>
      <c r="L49" s="163"/>
      <c r="M49" s="163"/>
      <c r="N49" s="162"/>
      <c r="O49" s="93">
        <f aca="true" t="shared" si="8" ref="O49:O67">COUNT(E49:N49)</f>
        <v>3</v>
      </c>
      <c r="P49" s="94">
        <f aca="true" t="shared" si="9" ref="P49:P67">STDEVA(E49:N49)/(SUM(E49:N49)/COUNTIF(E49:N49,"&gt;0"))</f>
        <v>0.050942670810849335</v>
      </c>
      <c r="Q49" s="95">
        <f aca="true" t="shared" si="10" ref="Q49:Q67">1/O49*(SUM(E49:N49))</f>
        <v>566.6666666666666</v>
      </c>
      <c r="R49" s="96">
        <f>Q49</f>
        <v>566.6666666666666</v>
      </c>
      <c r="S49" s="97">
        <v>497.42</v>
      </c>
      <c r="T49" s="97">
        <v>590</v>
      </c>
      <c r="U49" s="97">
        <v>583.33</v>
      </c>
    </row>
    <row r="50" spans="1:21" ht="145.5" customHeight="1">
      <c r="A50" s="90" t="s">
        <v>96</v>
      </c>
      <c r="B50" s="90" t="s">
        <v>28</v>
      </c>
      <c r="C50" s="91" t="s">
        <v>97</v>
      </c>
      <c r="D50" s="91" t="s">
        <v>81</v>
      </c>
      <c r="E50" s="92">
        <v>590</v>
      </c>
      <c r="F50" s="92">
        <v>550</v>
      </c>
      <c r="G50" s="92">
        <v>520</v>
      </c>
      <c r="H50" s="237"/>
      <c r="I50" s="163"/>
      <c r="J50" s="163"/>
      <c r="K50" s="163"/>
      <c r="L50" s="163"/>
      <c r="M50" s="163"/>
      <c r="N50" s="162"/>
      <c r="O50" s="93">
        <f t="shared" si="8"/>
        <v>3</v>
      </c>
      <c r="P50" s="94">
        <f t="shared" si="9"/>
        <v>0.06346779369188396</v>
      </c>
      <c r="Q50" s="95">
        <f t="shared" si="10"/>
        <v>553.3333333333333</v>
      </c>
      <c r="R50" s="96">
        <f>Q50</f>
        <v>553.3333333333333</v>
      </c>
      <c r="S50" s="97">
        <v>523.98</v>
      </c>
      <c r="T50" s="97">
        <v>685.07</v>
      </c>
      <c r="U50" s="97">
        <v>583.33</v>
      </c>
    </row>
    <row r="51" spans="1:21" ht="154.5" customHeight="1">
      <c r="A51" s="185" t="s">
        <v>269</v>
      </c>
      <c r="B51" s="125" t="s">
        <v>28</v>
      </c>
      <c r="C51" s="186" t="s">
        <v>270</v>
      </c>
      <c r="D51" s="127" t="s">
        <v>271</v>
      </c>
      <c r="E51" s="92">
        <v>540</v>
      </c>
      <c r="F51" s="92">
        <v>550</v>
      </c>
      <c r="G51" s="92">
        <v>580</v>
      </c>
      <c r="H51" s="237"/>
      <c r="I51" s="163"/>
      <c r="J51" s="163"/>
      <c r="K51" s="163"/>
      <c r="L51" s="163"/>
      <c r="M51" s="163"/>
      <c r="N51" s="162"/>
      <c r="O51" s="93">
        <f t="shared" si="8"/>
        <v>3</v>
      </c>
      <c r="P51" s="94">
        <f t="shared" si="9"/>
        <v>0.03739519759519999</v>
      </c>
      <c r="Q51" s="95">
        <f t="shared" si="10"/>
        <v>556.6666666666666</v>
      </c>
      <c r="R51" s="96">
        <f aca="true" t="shared" si="11" ref="R51:R65">Q51</f>
        <v>556.6666666666666</v>
      </c>
      <c r="S51" s="97">
        <v>537.97</v>
      </c>
      <c r="T51" s="97">
        <v>625</v>
      </c>
      <c r="U51" s="97">
        <v>530</v>
      </c>
    </row>
    <row r="52" spans="1:21" ht="212.25" customHeight="1">
      <c r="A52" s="192" t="s">
        <v>105</v>
      </c>
      <c r="B52" s="250" t="s">
        <v>28</v>
      </c>
      <c r="C52" s="251" t="s">
        <v>272</v>
      </c>
      <c r="D52" s="147" t="s">
        <v>82</v>
      </c>
      <c r="E52" s="92">
        <v>90</v>
      </c>
      <c r="F52" s="92">
        <v>85</v>
      </c>
      <c r="G52" s="92">
        <v>75</v>
      </c>
      <c r="H52" s="237">
        <v>115.72</v>
      </c>
      <c r="I52" s="163">
        <v>87.56</v>
      </c>
      <c r="J52" s="163"/>
      <c r="K52" s="163"/>
      <c r="L52" s="163"/>
      <c r="M52" s="163"/>
      <c r="N52" s="162"/>
      <c r="O52" s="93">
        <f t="shared" si="8"/>
        <v>5</v>
      </c>
      <c r="P52" s="94">
        <f t="shared" si="9"/>
        <v>0.16686298307599995</v>
      </c>
      <c r="Q52" s="95">
        <f t="shared" si="10"/>
        <v>90.656</v>
      </c>
      <c r="R52" s="96">
        <f t="shared" si="11"/>
        <v>90.656</v>
      </c>
      <c r="S52" s="97">
        <v>75.84</v>
      </c>
      <c r="T52" s="97">
        <v>88</v>
      </c>
      <c r="U52" s="97">
        <v>83.97</v>
      </c>
    </row>
    <row r="53" spans="1:21" ht="214.5" customHeight="1">
      <c r="A53" s="192" t="s">
        <v>105</v>
      </c>
      <c r="B53" s="250" t="s">
        <v>28</v>
      </c>
      <c r="C53" s="251" t="s">
        <v>374</v>
      </c>
      <c r="D53" s="147" t="s">
        <v>82</v>
      </c>
      <c r="E53" s="92">
        <v>95</v>
      </c>
      <c r="F53" s="92">
        <v>85</v>
      </c>
      <c r="G53" s="92">
        <v>80</v>
      </c>
      <c r="H53" s="237">
        <v>121.29</v>
      </c>
      <c r="I53" s="163"/>
      <c r="J53" s="163">
        <v>91.72</v>
      </c>
      <c r="K53" s="163"/>
      <c r="L53" s="163"/>
      <c r="M53" s="163"/>
      <c r="N53" s="162"/>
      <c r="O53" s="93">
        <f t="shared" si="8"/>
        <v>5</v>
      </c>
      <c r="P53" s="94">
        <f t="shared" si="9"/>
        <v>0.16930546633944013</v>
      </c>
      <c r="Q53" s="95">
        <f t="shared" si="10"/>
        <v>94.602</v>
      </c>
      <c r="R53" s="96">
        <f t="shared" si="11"/>
        <v>94.602</v>
      </c>
      <c r="S53" s="97">
        <v>72.73</v>
      </c>
      <c r="T53" s="97">
        <v>92.19</v>
      </c>
      <c r="U53" s="97">
        <v>87.31</v>
      </c>
    </row>
    <row r="54" spans="1:21" ht="211.5" customHeight="1">
      <c r="A54" s="89" t="s">
        <v>105</v>
      </c>
      <c r="B54" s="138" t="s">
        <v>28</v>
      </c>
      <c r="C54" s="139" t="s">
        <v>375</v>
      </c>
      <c r="D54" s="186" t="s">
        <v>82</v>
      </c>
      <c r="E54" s="140">
        <v>95</v>
      </c>
      <c r="F54" s="140">
        <v>100</v>
      </c>
      <c r="G54" s="140">
        <v>95</v>
      </c>
      <c r="H54" s="140"/>
      <c r="I54" s="140">
        <v>95.02</v>
      </c>
      <c r="J54" s="140"/>
      <c r="K54" s="140"/>
      <c r="L54" s="140"/>
      <c r="M54" s="140"/>
      <c r="N54" s="140"/>
      <c r="O54" s="93">
        <f t="shared" si="8"/>
        <v>4</v>
      </c>
      <c r="P54" s="94">
        <f t="shared" si="9"/>
        <v>0.025938231448925597</v>
      </c>
      <c r="Q54" s="95">
        <f t="shared" si="10"/>
        <v>96.255</v>
      </c>
      <c r="R54" s="96">
        <f t="shared" si="11"/>
        <v>96.255</v>
      </c>
      <c r="S54" s="97">
        <v>89.45</v>
      </c>
      <c r="T54" s="97">
        <v>95.5</v>
      </c>
      <c r="U54" s="97">
        <v>90.97</v>
      </c>
    </row>
    <row r="55" spans="1:21" ht="115.5" customHeight="1">
      <c r="A55" s="89" t="s">
        <v>187</v>
      </c>
      <c r="B55" s="90" t="s">
        <v>28</v>
      </c>
      <c r="C55" s="91" t="s">
        <v>188</v>
      </c>
      <c r="D55" s="91" t="s">
        <v>83</v>
      </c>
      <c r="E55" s="92">
        <v>25</v>
      </c>
      <c r="F55" s="140">
        <v>18</v>
      </c>
      <c r="G55" s="140"/>
      <c r="H55" s="237"/>
      <c r="I55" s="163"/>
      <c r="J55" s="163"/>
      <c r="K55" s="163">
        <v>21</v>
      </c>
      <c r="L55" s="163"/>
      <c r="M55" s="163"/>
      <c r="N55" s="162"/>
      <c r="O55" s="93">
        <f t="shared" si="8"/>
        <v>3</v>
      </c>
      <c r="P55" s="94">
        <f t="shared" si="9"/>
        <v>0.1646195898883243</v>
      </c>
      <c r="Q55" s="95">
        <f t="shared" si="10"/>
        <v>21.333333333333332</v>
      </c>
      <c r="R55" s="96">
        <f t="shared" si="11"/>
        <v>21.333333333333332</v>
      </c>
      <c r="S55" s="97">
        <v>21.19</v>
      </c>
      <c r="T55" s="97">
        <v>21.4</v>
      </c>
      <c r="U55" s="97">
        <v>23.67</v>
      </c>
    </row>
    <row r="56" spans="1:21" ht="167.25" customHeight="1">
      <c r="A56" s="141" t="s">
        <v>187</v>
      </c>
      <c r="B56" s="142" t="s">
        <v>28</v>
      </c>
      <c r="C56" s="127" t="s">
        <v>273</v>
      </c>
      <c r="D56" s="127" t="s">
        <v>83</v>
      </c>
      <c r="E56" s="92">
        <v>23</v>
      </c>
      <c r="F56" s="140">
        <v>17</v>
      </c>
      <c r="G56" s="92">
        <v>30</v>
      </c>
      <c r="H56" s="237">
        <v>16.03</v>
      </c>
      <c r="I56" s="163"/>
      <c r="J56" s="163"/>
      <c r="K56" s="163"/>
      <c r="L56" s="163"/>
      <c r="M56" s="163"/>
      <c r="N56" s="162">
        <v>16.65</v>
      </c>
      <c r="O56" s="93">
        <f t="shared" si="8"/>
        <v>5</v>
      </c>
      <c r="P56" s="94">
        <f t="shared" si="9"/>
        <v>0.29170984596841343</v>
      </c>
      <c r="Q56" s="95">
        <f t="shared" si="10"/>
        <v>20.536</v>
      </c>
      <c r="R56" s="96">
        <f t="shared" si="11"/>
        <v>20.536</v>
      </c>
      <c r="S56" s="97">
        <v>15.68</v>
      </c>
      <c r="T56" s="97">
        <v>16.65</v>
      </c>
      <c r="U56" s="97">
        <v>20.03</v>
      </c>
    </row>
    <row r="57" spans="1:21" ht="91.5" customHeight="1">
      <c r="A57" s="185" t="s">
        <v>274</v>
      </c>
      <c r="B57" s="142" t="s">
        <v>28</v>
      </c>
      <c r="C57" s="127" t="s">
        <v>275</v>
      </c>
      <c r="D57" s="127" t="s">
        <v>276</v>
      </c>
      <c r="E57" s="92"/>
      <c r="F57" s="92">
        <v>83</v>
      </c>
      <c r="G57" s="92">
        <v>83</v>
      </c>
      <c r="H57" s="237">
        <v>67.5</v>
      </c>
      <c r="I57" s="163"/>
      <c r="J57" s="163"/>
      <c r="K57" s="163">
        <v>47</v>
      </c>
      <c r="L57" s="163"/>
      <c r="M57" s="163"/>
      <c r="N57" s="162"/>
      <c r="O57" s="93">
        <f t="shared" si="8"/>
        <v>4</v>
      </c>
      <c r="P57" s="94">
        <f t="shared" si="9"/>
        <v>0.24328775641102057</v>
      </c>
      <c r="Q57" s="95">
        <f t="shared" si="10"/>
        <v>70.125</v>
      </c>
      <c r="R57" s="96">
        <f t="shared" si="11"/>
        <v>70.125</v>
      </c>
      <c r="S57" s="97">
        <v>56.18</v>
      </c>
      <c r="T57" s="97">
        <v>83</v>
      </c>
      <c r="U57" s="97">
        <v>79.68</v>
      </c>
    </row>
    <row r="58" spans="1:21" ht="103.5" customHeight="1">
      <c r="A58" s="90" t="s">
        <v>38</v>
      </c>
      <c r="B58" s="90" t="s">
        <v>28</v>
      </c>
      <c r="C58" s="91" t="s">
        <v>189</v>
      </c>
      <c r="D58" s="91" t="s">
        <v>84</v>
      </c>
      <c r="E58" s="92">
        <v>220</v>
      </c>
      <c r="F58" s="92">
        <v>260</v>
      </c>
      <c r="G58" s="92">
        <v>300</v>
      </c>
      <c r="H58" s="140"/>
      <c r="I58" s="92"/>
      <c r="J58" s="92"/>
      <c r="K58" s="92"/>
      <c r="L58" s="92"/>
      <c r="M58" s="92"/>
      <c r="N58" s="140"/>
      <c r="O58" s="93">
        <f t="shared" si="8"/>
        <v>3</v>
      </c>
      <c r="P58" s="94">
        <f t="shared" si="9"/>
        <v>0.15384615384615385</v>
      </c>
      <c r="Q58" s="95">
        <f t="shared" si="10"/>
        <v>260</v>
      </c>
      <c r="R58" s="96">
        <f t="shared" si="11"/>
        <v>260</v>
      </c>
      <c r="S58" s="97">
        <v>200.17</v>
      </c>
      <c r="T58" s="97">
        <v>256.94</v>
      </c>
      <c r="U58" s="97">
        <v>261.94</v>
      </c>
    </row>
    <row r="59" spans="1:21" ht="95.25" customHeight="1">
      <c r="A59" s="90" t="s">
        <v>88</v>
      </c>
      <c r="B59" s="90" t="s">
        <v>28</v>
      </c>
      <c r="C59" s="91" t="s">
        <v>190</v>
      </c>
      <c r="D59" s="91" t="s">
        <v>85</v>
      </c>
      <c r="E59" s="92">
        <v>360</v>
      </c>
      <c r="F59" s="92">
        <v>265</v>
      </c>
      <c r="G59" s="92">
        <v>280</v>
      </c>
      <c r="H59" s="140"/>
      <c r="I59" s="92"/>
      <c r="J59" s="92"/>
      <c r="K59" s="92"/>
      <c r="L59" s="92"/>
      <c r="M59" s="92"/>
      <c r="N59" s="140"/>
      <c r="O59" s="93">
        <f t="shared" si="8"/>
        <v>3</v>
      </c>
      <c r="P59" s="94">
        <f t="shared" si="9"/>
        <v>0.16929893310546507</v>
      </c>
      <c r="Q59" s="95">
        <f t="shared" si="10"/>
        <v>301.66666666666663</v>
      </c>
      <c r="R59" s="96">
        <f t="shared" si="11"/>
        <v>301.66666666666663</v>
      </c>
      <c r="S59" s="97">
        <v>259.76</v>
      </c>
      <c r="T59" s="97">
        <v>271.77</v>
      </c>
      <c r="U59" s="97">
        <v>286.82</v>
      </c>
    </row>
    <row r="60" spans="1:21" ht="78" customHeight="1">
      <c r="A60" s="90" t="s">
        <v>39</v>
      </c>
      <c r="B60" s="90" t="s">
        <v>28</v>
      </c>
      <c r="C60" s="91" t="s">
        <v>107</v>
      </c>
      <c r="D60" s="91" t="s">
        <v>86</v>
      </c>
      <c r="E60" s="92">
        <v>250</v>
      </c>
      <c r="F60" s="92">
        <v>280</v>
      </c>
      <c r="G60" s="92">
        <v>220</v>
      </c>
      <c r="H60" s="140">
        <v>362.19</v>
      </c>
      <c r="I60" s="100"/>
      <c r="J60" s="100"/>
      <c r="K60" s="100"/>
      <c r="L60" s="100"/>
      <c r="M60" s="100"/>
      <c r="N60" s="143"/>
      <c r="O60" s="93">
        <f t="shared" si="8"/>
        <v>4</v>
      </c>
      <c r="P60" s="94">
        <f t="shared" si="9"/>
        <v>0.22014179900280484</v>
      </c>
      <c r="Q60" s="95">
        <f t="shared" si="10"/>
        <v>278.0475</v>
      </c>
      <c r="R60" s="96">
        <f t="shared" si="11"/>
        <v>278.0475</v>
      </c>
      <c r="S60" s="97">
        <v>198.26</v>
      </c>
      <c r="T60" s="97">
        <v>249.62</v>
      </c>
      <c r="U60" s="97">
        <v>279.2</v>
      </c>
    </row>
    <row r="61" spans="1:21" ht="56.25" customHeight="1">
      <c r="A61" s="90" t="s">
        <v>215</v>
      </c>
      <c r="B61" s="90" t="s">
        <v>28</v>
      </c>
      <c r="C61" s="91" t="s">
        <v>216</v>
      </c>
      <c r="D61" s="91" t="s">
        <v>217</v>
      </c>
      <c r="E61" s="92">
        <v>230</v>
      </c>
      <c r="F61" s="92">
        <v>280</v>
      </c>
      <c r="G61" s="92">
        <v>190</v>
      </c>
      <c r="H61" s="237"/>
      <c r="I61" s="163"/>
      <c r="J61" s="163"/>
      <c r="K61" s="163"/>
      <c r="L61" s="163"/>
      <c r="M61" s="163"/>
      <c r="N61" s="162"/>
      <c r="O61" s="93">
        <f t="shared" si="8"/>
        <v>3</v>
      </c>
      <c r="P61" s="94">
        <f t="shared" si="9"/>
        <v>0.19325356083526665</v>
      </c>
      <c r="Q61" s="95">
        <f t="shared" si="10"/>
        <v>233.33333333333331</v>
      </c>
      <c r="R61" s="96">
        <f t="shared" si="11"/>
        <v>233.33333333333331</v>
      </c>
      <c r="S61" s="97">
        <v>210.38</v>
      </c>
      <c r="T61" s="97">
        <v>241.48</v>
      </c>
      <c r="U61" s="97">
        <v>241</v>
      </c>
    </row>
    <row r="62" spans="1:21" ht="100.5" customHeight="1">
      <c r="A62" s="90" t="s">
        <v>191</v>
      </c>
      <c r="B62" s="90" t="s">
        <v>28</v>
      </c>
      <c r="C62" s="91" t="s">
        <v>192</v>
      </c>
      <c r="D62" s="91" t="s">
        <v>1</v>
      </c>
      <c r="E62" s="92">
        <v>240</v>
      </c>
      <c r="F62" s="92">
        <v>210</v>
      </c>
      <c r="G62" s="92">
        <v>250</v>
      </c>
      <c r="H62" s="237"/>
      <c r="I62" s="163"/>
      <c r="J62" s="163"/>
      <c r="K62" s="163"/>
      <c r="L62" s="163"/>
      <c r="M62" s="163"/>
      <c r="N62" s="162"/>
      <c r="O62" s="93">
        <f t="shared" si="8"/>
        <v>3</v>
      </c>
      <c r="P62" s="94">
        <f t="shared" si="9"/>
        <v>0.08921425711997712</v>
      </c>
      <c r="Q62" s="95">
        <f t="shared" si="10"/>
        <v>233.33333333333331</v>
      </c>
      <c r="R62" s="96">
        <f t="shared" si="11"/>
        <v>233.33333333333331</v>
      </c>
      <c r="S62" s="97">
        <v>166.37</v>
      </c>
      <c r="T62" s="97">
        <v>206.67</v>
      </c>
      <c r="U62" s="97">
        <v>206.67</v>
      </c>
    </row>
    <row r="63" spans="1:21" ht="165.75" customHeight="1">
      <c r="A63" s="90" t="s">
        <v>55</v>
      </c>
      <c r="B63" s="90" t="s">
        <v>28</v>
      </c>
      <c r="C63" s="91" t="s">
        <v>91</v>
      </c>
      <c r="D63" s="91" t="s">
        <v>87</v>
      </c>
      <c r="E63" s="92">
        <v>250</v>
      </c>
      <c r="F63" s="92">
        <v>280</v>
      </c>
      <c r="G63" s="92">
        <v>250</v>
      </c>
      <c r="H63" s="237"/>
      <c r="I63" s="163"/>
      <c r="J63" s="163"/>
      <c r="K63" s="163"/>
      <c r="L63" s="163"/>
      <c r="M63" s="163"/>
      <c r="N63" s="162"/>
      <c r="O63" s="93">
        <f t="shared" si="8"/>
        <v>3</v>
      </c>
      <c r="P63" s="94">
        <f t="shared" si="9"/>
        <v>0.06661733875264914</v>
      </c>
      <c r="Q63" s="95">
        <f t="shared" si="10"/>
        <v>260</v>
      </c>
      <c r="R63" s="96">
        <f t="shared" si="11"/>
        <v>260</v>
      </c>
      <c r="S63" s="97">
        <v>161.7</v>
      </c>
      <c r="T63" s="97">
        <v>216.67</v>
      </c>
      <c r="U63" s="97">
        <v>253.33</v>
      </c>
    </row>
    <row r="64" spans="1:21" ht="75.75" customHeight="1">
      <c r="A64" s="89" t="s">
        <v>108</v>
      </c>
      <c r="B64" s="90" t="s">
        <v>28</v>
      </c>
      <c r="C64" s="91" t="s">
        <v>109</v>
      </c>
      <c r="D64" s="91" t="s">
        <v>110</v>
      </c>
      <c r="E64" s="92">
        <v>1100</v>
      </c>
      <c r="F64" s="92">
        <v>1300</v>
      </c>
      <c r="G64" s="92">
        <v>1300</v>
      </c>
      <c r="H64" s="237"/>
      <c r="I64" s="163"/>
      <c r="J64" s="163"/>
      <c r="K64" s="163">
        <v>948</v>
      </c>
      <c r="L64" s="163"/>
      <c r="M64" s="163"/>
      <c r="N64" s="162"/>
      <c r="O64" s="93">
        <f t="shared" si="8"/>
        <v>4</v>
      </c>
      <c r="P64" s="94">
        <f t="shared" si="9"/>
        <v>0.1471642626720374</v>
      </c>
      <c r="Q64" s="95">
        <f t="shared" si="10"/>
        <v>1162</v>
      </c>
      <c r="R64" s="96">
        <f t="shared" si="11"/>
        <v>1162</v>
      </c>
      <c r="S64" s="97">
        <v>1146</v>
      </c>
      <c r="T64" s="97">
        <v>1162.5</v>
      </c>
      <c r="U64" s="97">
        <v>1130</v>
      </c>
    </row>
    <row r="65" spans="1:21" ht="173.25" customHeight="1">
      <c r="A65" s="185" t="s">
        <v>277</v>
      </c>
      <c r="B65" s="142" t="s">
        <v>32</v>
      </c>
      <c r="C65" s="127" t="s">
        <v>278</v>
      </c>
      <c r="D65" s="127" t="s">
        <v>279</v>
      </c>
      <c r="E65" s="92"/>
      <c r="F65" s="92">
        <v>155</v>
      </c>
      <c r="G65" s="92">
        <v>140</v>
      </c>
      <c r="H65" s="237">
        <v>132.3</v>
      </c>
      <c r="I65" s="163">
        <v>133.44</v>
      </c>
      <c r="J65" s="163"/>
      <c r="K65" s="163">
        <v>110</v>
      </c>
      <c r="L65" s="163"/>
      <c r="M65" s="163"/>
      <c r="N65" s="162"/>
      <c r="O65" s="93">
        <f t="shared" si="8"/>
        <v>5</v>
      </c>
      <c r="P65" s="94">
        <f t="shared" si="9"/>
        <v>0.12112592488236251</v>
      </c>
      <c r="Q65" s="95">
        <f t="shared" si="10"/>
        <v>134.148</v>
      </c>
      <c r="R65" s="96">
        <f t="shared" si="11"/>
        <v>134.148</v>
      </c>
      <c r="S65" s="97">
        <v>133.84</v>
      </c>
      <c r="T65" s="97">
        <v>153.55</v>
      </c>
      <c r="U65" s="97">
        <v>154.33</v>
      </c>
    </row>
    <row r="66" spans="1:21" ht="114.75" customHeight="1">
      <c r="A66" s="90" t="s">
        <v>193</v>
      </c>
      <c r="B66" s="90" t="s">
        <v>32</v>
      </c>
      <c r="C66" s="91" t="s">
        <v>194</v>
      </c>
      <c r="D66" s="91" t="s">
        <v>24</v>
      </c>
      <c r="E66" s="92">
        <v>65</v>
      </c>
      <c r="F66" s="92">
        <v>45</v>
      </c>
      <c r="G66" s="92">
        <v>50</v>
      </c>
      <c r="H66" s="237"/>
      <c r="I66" s="163"/>
      <c r="J66" s="163"/>
      <c r="K66" s="163"/>
      <c r="L66" s="163"/>
      <c r="M66" s="163"/>
      <c r="N66" s="162"/>
      <c r="O66" s="101">
        <f t="shared" si="8"/>
        <v>3</v>
      </c>
      <c r="P66" s="94">
        <f t="shared" si="9"/>
        <v>0.19515618744994964</v>
      </c>
      <c r="Q66" s="95">
        <f t="shared" si="10"/>
        <v>53.33333333333333</v>
      </c>
      <c r="R66" s="96">
        <f>Q66</f>
        <v>53.33333333333333</v>
      </c>
      <c r="S66" s="97">
        <v>42.59</v>
      </c>
      <c r="T66" s="97">
        <v>51</v>
      </c>
      <c r="U66" s="97">
        <v>50</v>
      </c>
    </row>
    <row r="67" spans="1:21" ht="172.5" customHeight="1">
      <c r="A67" s="89" t="s">
        <v>206</v>
      </c>
      <c r="B67" s="90" t="s">
        <v>28</v>
      </c>
      <c r="C67" s="91" t="s">
        <v>207</v>
      </c>
      <c r="D67" s="91" t="s">
        <v>208</v>
      </c>
      <c r="E67" s="140">
        <v>180</v>
      </c>
      <c r="F67" s="92"/>
      <c r="G67" s="92"/>
      <c r="H67" s="140"/>
      <c r="I67" s="92"/>
      <c r="J67" s="92"/>
      <c r="K67" s="92">
        <v>160.3</v>
      </c>
      <c r="L67" s="92">
        <v>199</v>
      </c>
      <c r="M67" s="92"/>
      <c r="N67" s="140"/>
      <c r="O67" s="93">
        <f t="shared" si="8"/>
        <v>3</v>
      </c>
      <c r="P67" s="94">
        <f t="shared" si="9"/>
        <v>0.10764540198104999</v>
      </c>
      <c r="Q67" s="95">
        <f t="shared" si="10"/>
        <v>179.76666666666665</v>
      </c>
      <c r="R67" s="96">
        <f>Q67</f>
        <v>179.76666666666665</v>
      </c>
      <c r="S67" s="97">
        <v>185.3</v>
      </c>
      <c r="T67" s="97">
        <v>207.4</v>
      </c>
      <c r="U67" s="97">
        <v>180.18</v>
      </c>
    </row>
    <row r="68" spans="1:21" ht="30" customHeight="1">
      <c r="A68" s="90"/>
      <c r="B68" s="90"/>
      <c r="C68" s="91"/>
      <c r="D68" s="91"/>
      <c r="E68" s="92"/>
      <c r="F68" s="92"/>
      <c r="G68" s="92"/>
      <c r="H68" s="140"/>
      <c r="I68" s="92"/>
      <c r="J68" s="92"/>
      <c r="K68" s="92"/>
      <c r="L68" s="92"/>
      <c r="M68" s="92"/>
      <c r="N68" s="140"/>
      <c r="O68" s="93"/>
      <c r="P68" s="94"/>
      <c r="Q68" s="95"/>
      <c r="R68" s="252"/>
      <c r="S68" s="253"/>
      <c r="T68" s="253"/>
      <c r="U68" s="253"/>
    </row>
    <row r="69" spans="1:21" ht="69.75" customHeight="1">
      <c r="A69" s="325" t="s">
        <v>218</v>
      </c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254"/>
      <c r="S69" s="255"/>
      <c r="T69" s="255"/>
      <c r="U69" s="255"/>
    </row>
    <row r="70" spans="1:21" ht="25.5" customHeight="1">
      <c r="A70" s="180"/>
      <c r="B70" s="180"/>
      <c r="C70" s="93"/>
      <c r="D70" s="93"/>
      <c r="E70" s="92"/>
      <c r="F70" s="92"/>
      <c r="G70" s="92"/>
      <c r="H70" s="140"/>
      <c r="I70" s="92"/>
      <c r="J70" s="92"/>
      <c r="K70" s="92"/>
      <c r="L70" s="92"/>
      <c r="M70" s="92"/>
      <c r="N70" s="140"/>
      <c r="O70" s="93"/>
      <c r="P70" s="94"/>
      <c r="Q70" s="92"/>
      <c r="R70" s="256"/>
      <c r="S70" s="257"/>
      <c r="T70" s="257"/>
      <c r="U70" s="140"/>
    </row>
    <row r="71" spans="1:21" ht="45" customHeight="1">
      <c r="A71" s="264" t="s">
        <v>44</v>
      </c>
      <c r="B71" s="264" t="s">
        <v>27</v>
      </c>
      <c r="C71" s="264" t="s">
        <v>43</v>
      </c>
      <c r="D71" s="264" t="s">
        <v>15</v>
      </c>
      <c r="E71" s="333" t="s">
        <v>56</v>
      </c>
      <c r="F71" s="333"/>
      <c r="G71" s="333"/>
      <c r="H71" s="333"/>
      <c r="I71" s="333"/>
      <c r="J71" s="333"/>
      <c r="K71" s="333"/>
      <c r="L71" s="333"/>
      <c r="M71" s="333"/>
      <c r="N71" s="333"/>
      <c r="O71" s="264" t="s">
        <v>46</v>
      </c>
      <c r="P71" s="264" t="s">
        <v>47</v>
      </c>
      <c r="Q71" s="295" t="s">
        <v>369</v>
      </c>
      <c r="R71" s="323" t="s">
        <v>297</v>
      </c>
      <c r="S71" s="335" t="s">
        <v>281</v>
      </c>
      <c r="T71" s="335" t="s">
        <v>285</v>
      </c>
      <c r="U71" s="259" t="s">
        <v>290</v>
      </c>
    </row>
    <row r="72" spans="1:21" ht="174.75" customHeight="1">
      <c r="A72" s="321"/>
      <c r="B72" s="321"/>
      <c r="C72" s="321"/>
      <c r="D72" s="321"/>
      <c r="E72" s="221" t="s">
        <v>315</v>
      </c>
      <c r="F72" s="221" t="s">
        <v>326</v>
      </c>
      <c r="G72" s="221" t="s">
        <v>322</v>
      </c>
      <c r="H72" s="236" t="s">
        <v>324</v>
      </c>
      <c r="I72" s="221"/>
      <c r="J72" s="221"/>
      <c r="K72" s="221"/>
      <c r="L72" s="221"/>
      <c r="M72" s="221"/>
      <c r="N72" s="221"/>
      <c r="O72" s="321"/>
      <c r="P72" s="321"/>
      <c r="Q72" s="306"/>
      <c r="R72" s="324"/>
      <c r="S72" s="336"/>
      <c r="T72" s="336"/>
      <c r="U72" s="302"/>
    </row>
    <row r="73" spans="1:21" ht="31.5" customHeight="1">
      <c r="A73" s="280" t="s">
        <v>40</v>
      </c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88"/>
      <c r="T73" s="88"/>
      <c r="U73" s="258"/>
    </row>
    <row r="74" spans="1:21" ht="120.75" customHeight="1">
      <c r="A74" s="89" t="s">
        <v>98</v>
      </c>
      <c r="B74" s="89" t="s">
        <v>41</v>
      </c>
      <c r="C74" s="91" t="s">
        <v>122</v>
      </c>
      <c r="D74" s="91" t="s">
        <v>0</v>
      </c>
      <c r="E74" s="92">
        <v>9.5</v>
      </c>
      <c r="F74" s="92">
        <v>6.5</v>
      </c>
      <c r="G74" s="92">
        <v>8</v>
      </c>
      <c r="H74" s="140">
        <v>6.9</v>
      </c>
      <c r="I74" s="92"/>
      <c r="J74" s="92"/>
      <c r="K74" s="92"/>
      <c r="L74" s="92"/>
      <c r="M74" s="92"/>
      <c r="N74" s="140"/>
      <c r="O74" s="93">
        <f>COUNT(E74:N74)</f>
        <v>4</v>
      </c>
      <c r="P74" s="94">
        <f>STDEVA(E74:N74)/(SUM(E74:N74)/COUNTIF(E74:N74,"&gt;0"))</f>
        <v>0.17379574863556746</v>
      </c>
      <c r="Q74" s="95">
        <f>1/O74*(SUM(E74:N74))</f>
        <v>7.725</v>
      </c>
      <c r="R74" s="252">
        <f>Q74</f>
        <v>7.725</v>
      </c>
      <c r="S74" s="253">
        <v>8.74</v>
      </c>
      <c r="T74" s="253">
        <v>9.83</v>
      </c>
      <c r="U74" s="97">
        <v>8.42</v>
      </c>
    </row>
    <row r="75" spans="19:21" ht="12.75">
      <c r="S75" s="38"/>
      <c r="T75" s="38"/>
      <c r="U75" s="38"/>
    </row>
    <row r="76" spans="1:21" ht="35.25" customHeight="1">
      <c r="A76" s="332"/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4"/>
      <c r="T76" s="334"/>
      <c r="U76" s="334"/>
    </row>
    <row r="77" spans="1:21" ht="12.75">
      <c r="A77" s="332"/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4"/>
      <c r="T77" s="334"/>
      <c r="U77" s="334"/>
    </row>
    <row r="78" spans="1:21" ht="12.75">
      <c r="A78" s="332"/>
      <c r="B78" s="332"/>
      <c r="C78" s="332"/>
      <c r="D78" s="332"/>
      <c r="E78" s="332"/>
      <c r="F78" s="332"/>
      <c r="G78" s="332"/>
      <c r="H78" s="332"/>
      <c r="I78" s="332"/>
      <c r="J78" s="332"/>
      <c r="K78" s="332"/>
      <c r="L78" s="332"/>
      <c r="M78" s="332"/>
      <c r="N78" s="332"/>
      <c r="O78" s="332"/>
      <c r="P78" s="332"/>
      <c r="Q78" s="332"/>
      <c r="R78" s="332"/>
      <c r="S78" s="334"/>
      <c r="T78" s="334"/>
      <c r="U78" s="334"/>
    </row>
    <row r="79" spans="1:21" ht="24" customHeight="1">
      <c r="A79" s="327"/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S79" s="38"/>
      <c r="T79" s="38"/>
      <c r="U79" s="38"/>
    </row>
    <row r="80" spans="1:21" ht="17.25" customHeight="1">
      <c r="A80" s="329"/>
      <c r="B80" s="330"/>
      <c r="C80" s="330"/>
      <c r="D80" s="330"/>
      <c r="S80" s="38"/>
      <c r="T80" s="38"/>
      <c r="U80" s="38"/>
    </row>
  </sheetData>
  <sheetProtection/>
  <mergeCells count="60">
    <mergeCell ref="U2:U3"/>
    <mergeCell ref="U25:U26"/>
    <mergeCell ref="U46:U47"/>
    <mergeCell ref="U71:U72"/>
    <mergeCell ref="U76:U78"/>
    <mergeCell ref="T2:T3"/>
    <mergeCell ref="T25:T26"/>
    <mergeCell ref="T46:T47"/>
    <mergeCell ref="T71:T72"/>
    <mergeCell ref="T76:T78"/>
    <mergeCell ref="A1:Q1"/>
    <mergeCell ref="E2:N2"/>
    <mergeCell ref="Q2:Q3"/>
    <mergeCell ref="C2:C3"/>
    <mergeCell ref="B25:B26"/>
    <mergeCell ref="O2:O3"/>
    <mergeCell ref="A2:A3"/>
    <mergeCell ref="S76:S78"/>
    <mergeCell ref="S2:S3"/>
    <mergeCell ref="S25:S26"/>
    <mergeCell ref="S46:S47"/>
    <mergeCell ref="S71:S72"/>
    <mergeCell ref="Q25:Q26"/>
    <mergeCell ref="D46:D47"/>
    <mergeCell ref="O25:O26"/>
    <mergeCell ref="C25:C26"/>
    <mergeCell ref="A4:R4"/>
    <mergeCell ref="B2:B3"/>
    <mergeCell ref="P25:P26"/>
    <mergeCell ref="R2:R3"/>
    <mergeCell ref="O71:O72"/>
    <mergeCell ref="E71:N71"/>
    <mergeCell ref="P2:P3"/>
    <mergeCell ref="D2:D3"/>
    <mergeCell ref="O46:O47"/>
    <mergeCell ref="A27:R27"/>
    <mergeCell ref="A25:A26"/>
    <mergeCell ref="B46:B47"/>
    <mergeCell ref="Q46:Q47"/>
    <mergeCell ref="E25:N25"/>
    <mergeCell ref="D71:D72"/>
    <mergeCell ref="A71:A72"/>
    <mergeCell ref="R25:R26"/>
    <mergeCell ref="D25:D26"/>
    <mergeCell ref="A79:N79"/>
    <mergeCell ref="A80:D80"/>
    <mergeCell ref="E46:N46"/>
    <mergeCell ref="A76:R78"/>
    <mergeCell ref="A73:R73"/>
    <mergeCell ref="P71:P72"/>
    <mergeCell ref="C71:C72"/>
    <mergeCell ref="C46:C47"/>
    <mergeCell ref="A48:R48"/>
    <mergeCell ref="A46:A47"/>
    <mergeCell ref="R46:R47"/>
    <mergeCell ref="R71:R72"/>
    <mergeCell ref="P46:P47"/>
    <mergeCell ref="Q71:Q72"/>
    <mergeCell ref="A69:Q69"/>
    <mergeCell ref="B71:B72"/>
  </mergeCells>
  <dataValidations count="1">
    <dataValidation type="list" allowBlank="1" showInputMessage="1" showErrorMessage="1" sqref="B35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70" zoomScaleNormal="70" zoomScalePageLayoutView="0" workbookViewId="0" topLeftCell="A16">
      <selection activeCell="I8" sqref="I8"/>
    </sheetView>
  </sheetViews>
  <sheetFormatPr defaultColWidth="9.140625" defaultRowHeight="15"/>
  <cols>
    <col min="1" max="1" width="16.57421875" style="13" customWidth="1"/>
    <col min="2" max="2" width="9.57421875" style="13" customWidth="1"/>
    <col min="3" max="3" width="25.421875" style="13" customWidth="1"/>
    <col min="4" max="4" width="18.57421875" style="13" customWidth="1"/>
    <col min="5" max="5" width="14.8515625" style="13" customWidth="1"/>
    <col min="6" max="6" width="16.140625" style="13" customWidth="1"/>
    <col min="7" max="7" width="12.57421875" style="14" customWidth="1"/>
    <col min="8" max="8" width="15.57421875" style="14" customWidth="1"/>
    <col min="9" max="10" width="13.140625" style="14" customWidth="1"/>
    <col min="11" max="11" width="10.57421875" style="13" customWidth="1"/>
    <col min="12" max="12" width="13.140625" style="13" customWidth="1"/>
    <col min="13" max="14" width="17.8515625" style="14" customWidth="1"/>
    <col min="15" max="15" width="15.421875" style="13" customWidth="1"/>
    <col min="16" max="16" width="19.421875" style="57" customWidth="1"/>
    <col min="17" max="17" width="17.00390625" style="57" customWidth="1"/>
    <col min="18" max="16384" width="9.140625" style="13" customWidth="1"/>
  </cols>
  <sheetData>
    <row r="1" spans="1:17" s="14" customFormat="1" ht="57" customHeight="1">
      <c r="A1" s="339" t="s">
        <v>305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84"/>
      <c r="O1" s="85"/>
      <c r="P1" s="85"/>
      <c r="Q1" s="85"/>
    </row>
    <row r="2" spans="1:17" s="15" customFormat="1" ht="1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87"/>
      <c r="Q2" s="87"/>
    </row>
    <row r="3" spans="1:17" s="14" customFormat="1" ht="30" customHeight="1">
      <c r="A3" s="262" t="s">
        <v>44</v>
      </c>
      <c r="B3" s="262" t="s">
        <v>27</v>
      </c>
      <c r="C3" s="262" t="s">
        <v>43</v>
      </c>
      <c r="D3" s="262" t="s">
        <v>16</v>
      </c>
      <c r="E3" s="338" t="s">
        <v>56</v>
      </c>
      <c r="F3" s="300"/>
      <c r="G3" s="300"/>
      <c r="H3" s="300"/>
      <c r="I3" s="300"/>
      <c r="J3" s="300"/>
      <c r="K3" s="262" t="s">
        <v>46</v>
      </c>
      <c r="L3" s="262" t="s">
        <v>47</v>
      </c>
      <c r="M3" s="273" t="s">
        <v>369</v>
      </c>
      <c r="N3" s="272" t="s">
        <v>297</v>
      </c>
      <c r="O3" s="259" t="s">
        <v>281</v>
      </c>
      <c r="P3" s="259" t="s">
        <v>285</v>
      </c>
      <c r="Q3" s="259" t="s">
        <v>290</v>
      </c>
    </row>
    <row r="4" spans="1:17" ht="54" customHeight="1">
      <c r="A4" s="322"/>
      <c r="B4" s="322"/>
      <c r="C4" s="322"/>
      <c r="D4" s="322"/>
      <c r="E4" s="264" t="s">
        <v>315</v>
      </c>
      <c r="F4" s="264" t="s">
        <v>312</v>
      </c>
      <c r="G4" s="264" t="s">
        <v>321</v>
      </c>
      <c r="H4" s="264" t="s">
        <v>322</v>
      </c>
      <c r="I4" s="264" t="s">
        <v>326</v>
      </c>
      <c r="J4" s="264" t="s">
        <v>343</v>
      </c>
      <c r="K4" s="322"/>
      <c r="L4" s="322"/>
      <c r="M4" s="316"/>
      <c r="N4" s="314"/>
      <c r="O4" s="260"/>
      <c r="P4" s="260"/>
      <c r="Q4" s="260"/>
    </row>
    <row r="5" spans="1:17" ht="228.75" customHeight="1">
      <c r="A5" s="322"/>
      <c r="B5" s="322"/>
      <c r="C5" s="322"/>
      <c r="D5" s="322"/>
      <c r="E5" s="318"/>
      <c r="F5" s="265"/>
      <c r="G5" s="265"/>
      <c r="H5" s="265"/>
      <c r="I5" s="265"/>
      <c r="J5" s="265"/>
      <c r="K5" s="322"/>
      <c r="L5" s="322"/>
      <c r="M5" s="316"/>
      <c r="N5" s="314"/>
      <c r="O5" s="261"/>
      <c r="P5" s="261"/>
      <c r="Q5" s="261"/>
    </row>
    <row r="6" spans="1:17" ht="28.5" customHeight="1">
      <c r="A6" s="280" t="s">
        <v>58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88"/>
      <c r="P6" s="88"/>
      <c r="Q6" s="88"/>
    </row>
    <row r="7" spans="1:17" ht="156" customHeight="1">
      <c r="A7" s="89" t="s">
        <v>168</v>
      </c>
      <c r="B7" s="90" t="s">
        <v>28</v>
      </c>
      <c r="C7" s="91" t="s">
        <v>173</v>
      </c>
      <c r="D7" s="91" t="s">
        <v>2</v>
      </c>
      <c r="E7" s="92">
        <v>170</v>
      </c>
      <c r="F7" s="92">
        <v>185</v>
      </c>
      <c r="G7" s="92">
        <v>180</v>
      </c>
      <c r="H7" s="92">
        <v>165</v>
      </c>
      <c r="I7" s="92"/>
      <c r="J7" s="92">
        <v>182.69</v>
      </c>
      <c r="K7" s="93">
        <f aca="true" t="shared" si="0" ref="K7:K16">COUNT(E7:J7)</f>
        <v>5</v>
      </c>
      <c r="L7" s="94">
        <f aca="true" t="shared" si="1" ref="L7:L16">STDEVA(E7:J7)/(SUM(E7:J7)/COUNTIF(E7:J7,"&gt;0"))</f>
        <v>0.04883551169878124</v>
      </c>
      <c r="M7" s="95">
        <f aca="true" t="shared" si="2" ref="M7:M16">1/K7*(SUM(E7:J7))</f>
        <v>176.538</v>
      </c>
      <c r="N7" s="96">
        <f>M7</f>
        <v>176.538</v>
      </c>
      <c r="O7" s="97">
        <v>180.53</v>
      </c>
      <c r="P7" s="97">
        <v>224.7</v>
      </c>
      <c r="Q7" s="97">
        <v>171.33</v>
      </c>
    </row>
    <row r="8" spans="1:17" ht="151.5" customHeight="1">
      <c r="A8" s="90" t="s">
        <v>171</v>
      </c>
      <c r="B8" s="90" t="s">
        <v>28</v>
      </c>
      <c r="C8" s="91" t="s">
        <v>174</v>
      </c>
      <c r="D8" s="91" t="s">
        <v>2</v>
      </c>
      <c r="E8" s="92">
        <v>250</v>
      </c>
      <c r="F8" s="92">
        <v>330</v>
      </c>
      <c r="G8" s="92">
        <v>330</v>
      </c>
      <c r="H8" s="92">
        <v>290</v>
      </c>
      <c r="I8" s="92"/>
      <c r="J8" s="92"/>
      <c r="K8" s="93">
        <f t="shared" si="0"/>
        <v>4</v>
      </c>
      <c r="L8" s="94">
        <f t="shared" si="1"/>
        <v>0.12765694770084507</v>
      </c>
      <c r="M8" s="95">
        <f t="shared" si="2"/>
        <v>300</v>
      </c>
      <c r="N8" s="96">
        <f aca="true" t="shared" si="3" ref="N8:N16">M8</f>
        <v>300</v>
      </c>
      <c r="O8" s="97">
        <v>262.11</v>
      </c>
      <c r="P8" s="97">
        <v>300.7</v>
      </c>
      <c r="Q8" s="97">
        <v>293.94</v>
      </c>
    </row>
    <row r="9" spans="1:17" ht="148.5" customHeight="1">
      <c r="A9" s="89" t="s">
        <v>172</v>
      </c>
      <c r="B9" s="90" t="s">
        <v>28</v>
      </c>
      <c r="C9" s="91" t="s">
        <v>175</v>
      </c>
      <c r="D9" s="91" t="s">
        <v>2</v>
      </c>
      <c r="E9" s="92">
        <v>280</v>
      </c>
      <c r="F9" s="92">
        <v>380</v>
      </c>
      <c r="G9" s="92">
        <v>380</v>
      </c>
      <c r="H9" s="92">
        <v>300</v>
      </c>
      <c r="I9" s="92"/>
      <c r="J9" s="92"/>
      <c r="K9" s="93">
        <f t="shared" si="0"/>
        <v>4</v>
      </c>
      <c r="L9" s="94">
        <f t="shared" si="1"/>
        <v>0.15701227699561693</v>
      </c>
      <c r="M9" s="95">
        <f t="shared" si="2"/>
        <v>335</v>
      </c>
      <c r="N9" s="96">
        <f t="shared" si="3"/>
        <v>335</v>
      </c>
      <c r="O9" s="97">
        <v>378.5</v>
      </c>
      <c r="P9" s="97">
        <v>389.67</v>
      </c>
      <c r="Q9" s="97">
        <v>336.67</v>
      </c>
    </row>
    <row r="10" spans="1:17" ht="150.75" customHeight="1">
      <c r="A10" s="89" t="s">
        <v>168</v>
      </c>
      <c r="B10" s="90" t="s">
        <v>28</v>
      </c>
      <c r="C10" s="91" t="s">
        <v>176</v>
      </c>
      <c r="D10" s="91" t="s">
        <v>2</v>
      </c>
      <c r="E10" s="92">
        <v>275</v>
      </c>
      <c r="F10" s="92">
        <v>380</v>
      </c>
      <c r="G10" s="92">
        <v>360</v>
      </c>
      <c r="H10" s="92">
        <v>350</v>
      </c>
      <c r="I10" s="92"/>
      <c r="J10" s="92">
        <v>330.4</v>
      </c>
      <c r="K10" s="93">
        <f t="shared" si="0"/>
        <v>5</v>
      </c>
      <c r="L10" s="94">
        <f t="shared" si="1"/>
        <v>0.11808534746543559</v>
      </c>
      <c r="M10" s="95">
        <f t="shared" si="2"/>
        <v>339.08000000000004</v>
      </c>
      <c r="N10" s="96">
        <f t="shared" si="3"/>
        <v>339.08000000000004</v>
      </c>
      <c r="O10" s="97">
        <v>335.35</v>
      </c>
      <c r="P10" s="97">
        <v>351.9</v>
      </c>
      <c r="Q10" s="97">
        <v>326.44</v>
      </c>
    </row>
    <row r="11" spans="1:17" ht="151.5" customHeight="1">
      <c r="A11" s="89" t="s">
        <v>172</v>
      </c>
      <c r="B11" s="98" t="s">
        <v>28</v>
      </c>
      <c r="C11" s="99" t="s">
        <v>233</v>
      </c>
      <c r="D11" s="99" t="s">
        <v>2</v>
      </c>
      <c r="E11" s="100"/>
      <c r="F11" s="100"/>
      <c r="G11" s="92">
        <v>1500</v>
      </c>
      <c r="H11" s="92">
        <v>800</v>
      </c>
      <c r="I11" s="92">
        <v>1440</v>
      </c>
      <c r="J11" s="92"/>
      <c r="K11" s="101">
        <f t="shared" si="0"/>
        <v>3</v>
      </c>
      <c r="L11" s="102">
        <f t="shared" si="1"/>
        <v>0.31121892036259824</v>
      </c>
      <c r="M11" s="95">
        <f t="shared" si="2"/>
        <v>1246.6666666666665</v>
      </c>
      <c r="N11" s="96">
        <f>M11</f>
        <v>1246.6666666666665</v>
      </c>
      <c r="O11" s="97">
        <v>777.94</v>
      </c>
      <c r="P11" s="97">
        <v>1175.02</v>
      </c>
      <c r="Q11" s="97">
        <v>1221.35</v>
      </c>
    </row>
    <row r="12" spans="1:17" ht="153.75" customHeight="1">
      <c r="A12" s="89" t="s">
        <v>172</v>
      </c>
      <c r="B12" s="98" t="s">
        <v>28</v>
      </c>
      <c r="C12" s="99" t="s">
        <v>234</v>
      </c>
      <c r="D12" s="99" t="s">
        <v>2</v>
      </c>
      <c r="E12" s="100">
        <v>1600</v>
      </c>
      <c r="F12" s="100"/>
      <c r="G12" s="92">
        <v>900</v>
      </c>
      <c r="H12" s="92">
        <v>950</v>
      </c>
      <c r="I12" s="92">
        <v>1124</v>
      </c>
      <c r="J12" s="92"/>
      <c r="K12" s="93">
        <f t="shared" si="0"/>
        <v>4</v>
      </c>
      <c r="L12" s="102">
        <f t="shared" si="1"/>
        <v>0.2790704074619778</v>
      </c>
      <c r="M12" s="95">
        <f t="shared" si="2"/>
        <v>1143.5</v>
      </c>
      <c r="N12" s="96">
        <f>M12</f>
        <v>1143.5</v>
      </c>
      <c r="O12" s="97">
        <v>755.68</v>
      </c>
      <c r="P12" s="97">
        <v>1272.27</v>
      </c>
      <c r="Q12" s="97">
        <v>1288.02</v>
      </c>
    </row>
    <row r="13" spans="1:17" ht="99" customHeight="1">
      <c r="A13" s="89" t="s">
        <v>117</v>
      </c>
      <c r="B13" s="90" t="s">
        <v>28</v>
      </c>
      <c r="C13" s="91" t="s">
        <v>118</v>
      </c>
      <c r="D13" s="91" t="s">
        <v>3</v>
      </c>
      <c r="E13" s="92">
        <v>520</v>
      </c>
      <c r="F13" s="92">
        <v>490</v>
      </c>
      <c r="G13" s="92">
        <v>520</v>
      </c>
      <c r="H13" s="92">
        <v>530</v>
      </c>
      <c r="I13" s="92"/>
      <c r="J13" s="92">
        <v>424.67</v>
      </c>
      <c r="K13" s="93">
        <f t="shared" si="0"/>
        <v>5</v>
      </c>
      <c r="L13" s="94">
        <f t="shared" si="1"/>
        <v>0.08671530466314381</v>
      </c>
      <c r="M13" s="95">
        <f t="shared" si="2"/>
        <v>496.934</v>
      </c>
      <c r="N13" s="96">
        <f t="shared" si="3"/>
        <v>496.934</v>
      </c>
      <c r="O13" s="97">
        <v>358.16</v>
      </c>
      <c r="P13" s="97">
        <v>392.08</v>
      </c>
      <c r="Q13" s="97">
        <v>428.41</v>
      </c>
    </row>
    <row r="14" spans="1:17" s="14" customFormat="1" ht="86.25" customHeight="1">
      <c r="A14" s="90" t="s">
        <v>117</v>
      </c>
      <c r="B14" s="90" t="s">
        <v>28</v>
      </c>
      <c r="C14" s="91" t="s">
        <v>119</v>
      </c>
      <c r="D14" s="91" t="s">
        <v>3</v>
      </c>
      <c r="E14" s="92">
        <v>550</v>
      </c>
      <c r="F14" s="92">
        <v>500</v>
      </c>
      <c r="G14" s="92">
        <v>520</v>
      </c>
      <c r="H14" s="92"/>
      <c r="I14" s="92"/>
      <c r="J14" s="92"/>
      <c r="K14" s="101">
        <f t="shared" si="0"/>
        <v>3</v>
      </c>
      <c r="L14" s="94">
        <f t="shared" si="1"/>
        <v>0.048088117422106676</v>
      </c>
      <c r="M14" s="95">
        <f t="shared" si="2"/>
        <v>523.3333333333333</v>
      </c>
      <c r="N14" s="96">
        <f t="shared" si="3"/>
        <v>523.3333333333333</v>
      </c>
      <c r="O14" s="97">
        <v>495.03</v>
      </c>
      <c r="P14" s="97">
        <v>501.56</v>
      </c>
      <c r="Q14" s="97">
        <v>480.91</v>
      </c>
    </row>
    <row r="15" spans="1:17" s="14" customFormat="1" ht="81.75" customHeight="1">
      <c r="A15" s="90" t="s">
        <v>117</v>
      </c>
      <c r="B15" s="90" t="s">
        <v>28</v>
      </c>
      <c r="C15" s="91" t="s">
        <v>120</v>
      </c>
      <c r="D15" s="91" t="s">
        <v>3</v>
      </c>
      <c r="E15" s="92"/>
      <c r="F15" s="92">
        <v>420</v>
      </c>
      <c r="G15" s="92">
        <v>420</v>
      </c>
      <c r="H15" s="92">
        <v>450</v>
      </c>
      <c r="I15" s="92"/>
      <c r="J15" s="92"/>
      <c r="K15" s="93">
        <f t="shared" si="0"/>
        <v>3</v>
      </c>
      <c r="L15" s="94">
        <f t="shared" si="1"/>
        <v>0.0402802513388111</v>
      </c>
      <c r="M15" s="95">
        <f t="shared" si="2"/>
        <v>430</v>
      </c>
      <c r="N15" s="96">
        <f t="shared" si="3"/>
        <v>430</v>
      </c>
      <c r="O15" s="97">
        <v>367.16</v>
      </c>
      <c r="P15" s="97">
        <v>416.56</v>
      </c>
      <c r="Q15" s="97">
        <v>415.91</v>
      </c>
    </row>
    <row r="16" spans="1:17" ht="158.25" customHeight="1">
      <c r="A16" s="89" t="s">
        <v>115</v>
      </c>
      <c r="B16" s="90" t="s">
        <v>28</v>
      </c>
      <c r="C16" s="91" t="s">
        <v>116</v>
      </c>
      <c r="D16" s="91" t="s">
        <v>4</v>
      </c>
      <c r="E16" s="92">
        <v>200</v>
      </c>
      <c r="F16" s="92">
        <v>240</v>
      </c>
      <c r="G16" s="92">
        <v>240</v>
      </c>
      <c r="H16" s="92">
        <v>220</v>
      </c>
      <c r="I16" s="92"/>
      <c r="J16" s="92">
        <v>299.19</v>
      </c>
      <c r="K16" s="93">
        <f t="shared" si="0"/>
        <v>5</v>
      </c>
      <c r="L16" s="94">
        <f t="shared" si="1"/>
        <v>0.15465522106706656</v>
      </c>
      <c r="M16" s="95">
        <f t="shared" si="2"/>
        <v>239.83800000000002</v>
      </c>
      <c r="N16" s="96">
        <f t="shared" si="3"/>
        <v>239.83800000000002</v>
      </c>
      <c r="O16" s="97">
        <v>208.32</v>
      </c>
      <c r="P16" s="97">
        <v>278.48</v>
      </c>
      <c r="Q16" s="97">
        <v>237.36</v>
      </c>
    </row>
    <row r="17" spans="1:17" s="11" customFormat="1" ht="48" customHeight="1">
      <c r="A17" s="337" t="s">
        <v>179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O17" s="44"/>
      <c r="P17" s="44"/>
      <c r="Q17" s="44"/>
    </row>
    <row r="18" spans="1:17" s="11" customFormat="1" ht="14.25" customHeight="1">
      <c r="A18" s="10"/>
      <c r="B18" s="10"/>
      <c r="C18" s="10"/>
      <c r="D18" s="10"/>
      <c r="O18" s="44"/>
      <c r="P18" s="44"/>
      <c r="Q18" s="44"/>
    </row>
    <row r="19" spans="1:17" s="11" customFormat="1" ht="15">
      <c r="A19" s="10"/>
      <c r="B19" s="10"/>
      <c r="C19" s="10"/>
      <c r="D19" s="10"/>
      <c r="O19" s="44"/>
      <c r="P19" s="44"/>
      <c r="Q19" s="44"/>
    </row>
    <row r="20" spans="1:17" s="11" customFormat="1" ht="15">
      <c r="A20" s="10"/>
      <c r="B20" s="10"/>
      <c r="C20" s="10"/>
      <c r="D20" s="10"/>
      <c r="O20" s="44"/>
      <c r="P20" s="44"/>
      <c r="Q20" s="44"/>
    </row>
    <row r="21" spans="1:17" s="11" customFormat="1" ht="15">
      <c r="A21" s="10"/>
      <c r="B21" s="10"/>
      <c r="C21" s="10"/>
      <c r="D21" s="10"/>
      <c r="O21" s="44"/>
      <c r="P21" s="44"/>
      <c r="Q21" s="44"/>
    </row>
    <row r="22" spans="1:17" s="11" customFormat="1" ht="15">
      <c r="A22" s="10"/>
      <c r="B22" s="10"/>
      <c r="C22" s="10"/>
      <c r="D22" s="10"/>
      <c r="O22" s="44"/>
      <c r="P22" s="44"/>
      <c r="Q22" s="44"/>
    </row>
    <row r="23" spans="1:17" s="11" customFormat="1" ht="15">
      <c r="A23" s="10"/>
      <c r="B23" s="10"/>
      <c r="C23" s="10"/>
      <c r="D23" s="10"/>
      <c r="O23" s="44"/>
      <c r="P23" s="44"/>
      <c r="Q23" s="44"/>
    </row>
    <row r="24" spans="1:17" s="11" customFormat="1" ht="15">
      <c r="A24" s="10"/>
      <c r="B24" s="10"/>
      <c r="C24" s="10"/>
      <c r="D24" s="10"/>
      <c r="O24" s="44"/>
      <c r="P24" s="44"/>
      <c r="Q24" s="44"/>
    </row>
    <row r="25" spans="1:17" s="11" customFormat="1" ht="15">
      <c r="A25" s="10"/>
      <c r="B25" s="10"/>
      <c r="C25" s="10"/>
      <c r="D25" s="10"/>
      <c r="O25" s="44"/>
      <c r="P25" s="44"/>
      <c r="Q25" s="44"/>
    </row>
    <row r="26" spans="1:17" s="11" customFormat="1" ht="15">
      <c r="A26" s="10"/>
      <c r="B26" s="10"/>
      <c r="C26" s="10"/>
      <c r="D26" s="10"/>
      <c r="O26" s="44"/>
      <c r="P26" s="44"/>
      <c r="Q26" s="44"/>
    </row>
  </sheetData>
  <sheetProtection/>
  <mergeCells count="21">
    <mergeCell ref="P3:P5"/>
    <mergeCell ref="G4:G5"/>
    <mergeCell ref="K3:K5"/>
    <mergeCell ref="H4:H5"/>
    <mergeCell ref="L3:L5"/>
    <mergeCell ref="Q3:Q5"/>
    <mergeCell ref="O3:O5"/>
    <mergeCell ref="N3:N5"/>
    <mergeCell ref="A1:M1"/>
    <mergeCell ref="A3:A5"/>
    <mergeCell ref="B3:B5"/>
    <mergeCell ref="C3:C5"/>
    <mergeCell ref="J4:J5"/>
    <mergeCell ref="I4:I5"/>
    <mergeCell ref="F4:F5"/>
    <mergeCell ref="A17:M17"/>
    <mergeCell ref="E4:E5"/>
    <mergeCell ref="D3:D5"/>
    <mergeCell ref="M3:M5"/>
    <mergeCell ref="E3:J3"/>
    <mergeCell ref="A6:N6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2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A1">
      <selection activeCell="A9" sqref="A9:N9"/>
    </sheetView>
  </sheetViews>
  <sheetFormatPr defaultColWidth="9.140625" defaultRowHeight="15"/>
  <cols>
    <col min="1" max="1" width="15.00390625" style="20" customWidth="1"/>
    <col min="2" max="2" width="9.421875" style="20" customWidth="1"/>
    <col min="3" max="3" width="20.57421875" style="20" customWidth="1"/>
    <col min="4" max="4" width="12.7109375" style="20" customWidth="1"/>
    <col min="5" max="9" width="14.140625" style="20" customWidth="1"/>
    <col min="10" max="10" width="11.57421875" style="20" customWidth="1"/>
    <col min="11" max="11" width="8.57421875" style="20" customWidth="1"/>
    <col min="12" max="12" width="9.57421875" style="20" customWidth="1"/>
    <col min="13" max="13" width="15.57421875" style="23" customWidth="1"/>
    <col min="14" max="14" width="11.8515625" style="23" customWidth="1"/>
    <col min="15" max="15" width="13.28125" style="20" customWidth="1"/>
    <col min="16" max="16" width="12.00390625" style="41" customWidth="1"/>
    <col min="17" max="17" width="12.57421875" style="41" customWidth="1"/>
    <col min="18" max="16384" width="9.140625" style="20" customWidth="1"/>
  </cols>
  <sheetData>
    <row r="1" spans="1:17" ht="12">
      <c r="A1" s="18"/>
      <c r="B1" s="18"/>
      <c r="C1" s="18"/>
      <c r="D1" s="18"/>
      <c r="E1" s="19"/>
      <c r="F1" s="19"/>
      <c r="G1" s="19"/>
      <c r="H1" s="19"/>
      <c r="I1" s="19"/>
      <c r="J1" s="19"/>
      <c r="K1" s="356"/>
      <c r="L1" s="356"/>
      <c r="M1" s="356"/>
      <c r="O1" s="51"/>
      <c r="P1" s="51"/>
      <c r="Q1" s="51"/>
    </row>
    <row r="2" spans="1:17" ht="12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52"/>
      <c r="P2" s="52"/>
      <c r="Q2" s="52"/>
    </row>
    <row r="3" spans="1:17" ht="12">
      <c r="A3" s="18"/>
      <c r="B3" s="18"/>
      <c r="C3" s="18"/>
      <c r="D3" s="18"/>
      <c r="E3" s="19"/>
      <c r="F3" s="19"/>
      <c r="G3" s="19"/>
      <c r="H3" s="19"/>
      <c r="I3" s="19"/>
      <c r="J3" s="19"/>
      <c r="K3" s="356" t="s">
        <v>62</v>
      </c>
      <c r="L3" s="356"/>
      <c r="M3" s="356"/>
      <c r="O3" s="51"/>
      <c r="P3" s="51"/>
      <c r="Q3" s="51"/>
    </row>
    <row r="4" spans="1:17" s="23" customFormat="1" ht="33.75" customHeight="1">
      <c r="A4" s="357" t="s">
        <v>306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O4" s="51"/>
      <c r="P4" s="51"/>
      <c r="Q4" s="51"/>
    </row>
    <row r="5" spans="1:17" s="22" customFormat="1" ht="1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53"/>
      <c r="P5" s="53"/>
      <c r="Q5" s="53"/>
    </row>
    <row r="6" spans="1:17" s="23" customFormat="1" ht="30" customHeight="1">
      <c r="A6" s="345" t="s">
        <v>44</v>
      </c>
      <c r="B6" s="345" t="s">
        <v>27</v>
      </c>
      <c r="C6" s="345" t="s">
        <v>43</v>
      </c>
      <c r="D6" s="345" t="s">
        <v>15</v>
      </c>
      <c r="E6" s="347" t="s">
        <v>56</v>
      </c>
      <c r="F6" s="348"/>
      <c r="G6" s="348"/>
      <c r="H6" s="348"/>
      <c r="I6" s="348"/>
      <c r="J6" s="348"/>
      <c r="K6" s="345" t="s">
        <v>46</v>
      </c>
      <c r="L6" s="345" t="s">
        <v>47</v>
      </c>
      <c r="M6" s="358" t="s">
        <v>360</v>
      </c>
      <c r="N6" s="350" t="s">
        <v>297</v>
      </c>
      <c r="O6" s="340" t="s">
        <v>281</v>
      </c>
      <c r="P6" s="340" t="s">
        <v>285</v>
      </c>
      <c r="Q6" s="340" t="s">
        <v>290</v>
      </c>
    </row>
    <row r="7" spans="1:17" ht="15" customHeight="1">
      <c r="A7" s="346"/>
      <c r="B7" s="346"/>
      <c r="C7" s="346"/>
      <c r="D7" s="346"/>
      <c r="E7" s="360" t="s">
        <v>314</v>
      </c>
      <c r="F7" s="360" t="s">
        <v>313</v>
      </c>
      <c r="G7" s="352" t="s">
        <v>324</v>
      </c>
      <c r="H7" s="352" t="s">
        <v>340</v>
      </c>
      <c r="I7" s="352" t="s">
        <v>341</v>
      </c>
      <c r="J7" s="352" t="s">
        <v>342</v>
      </c>
      <c r="K7" s="349"/>
      <c r="L7" s="349"/>
      <c r="M7" s="359"/>
      <c r="N7" s="351"/>
      <c r="O7" s="341"/>
      <c r="P7" s="341"/>
      <c r="Q7" s="341"/>
    </row>
    <row r="8" spans="1:17" ht="282" customHeight="1">
      <c r="A8" s="346"/>
      <c r="B8" s="346"/>
      <c r="C8" s="346"/>
      <c r="D8" s="346"/>
      <c r="E8" s="361"/>
      <c r="F8" s="361"/>
      <c r="G8" s="353"/>
      <c r="H8" s="353"/>
      <c r="I8" s="353"/>
      <c r="J8" s="353"/>
      <c r="K8" s="349"/>
      <c r="L8" s="349"/>
      <c r="M8" s="359"/>
      <c r="N8" s="351"/>
      <c r="O8" s="342"/>
      <c r="P8" s="342"/>
      <c r="Q8" s="342"/>
    </row>
    <row r="9" spans="1:17" s="41" customFormat="1" ht="33.75" customHeight="1">
      <c r="A9" s="354" t="s">
        <v>201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83"/>
      <c r="P9" s="83"/>
      <c r="Q9" s="83"/>
    </row>
    <row r="10" spans="1:17" s="23" customFormat="1" ht="63.75" customHeight="1">
      <c r="A10" s="63" t="s">
        <v>63</v>
      </c>
      <c r="B10" s="63" t="s">
        <v>28</v>
      </c>
      <c r="C10" s="65" t="s">
        <v>186</v>
      </c>
      <c r="D10" s="65" t="s">
        <v>7</v>
      </c>
      <c r="E10" s="77">
        <v>240</v>
      </c>
      <c r="F10" s="77">
        <v>210</v>
      </c>
      <c r="G10" s="79">
        <v>201.13</v>
      </c>
      <c r="H10" s="79">
        <v>196.91</v>
      </c>
      <c r="I10" s="79"/>
      <c r="J10" s="79">
        <v>253.54</v>
      </c>
      <c r="K10" s="74">
        <f aca="true" t="shared" si="0" ref="K10:K15">COUNT(E10:J10)</f>
        <v>5</v>
      </c>
      <c r="L10" s="66">
        <f aca="true" t="shared" si="1" ref="L10:L15">STDEVA(E10:J10)/(SUM(E10:J10)/COUNTIF(E10:J10,"&gt;0"))</f>
        <v>0.11378290089089532</v>
      </c>
      <c r="M10" s="67">
        <f aca="true" t="shared" si="2" ref="M10:M15">1/K10*(SUM(E10:J10))</f>
        <v>220.316</v>
      </c>
      <c r="N10" s="68">
        <f aca="true" t="shared" si="3" ref="N10:N15">M10</f>
        <v>220.316</v>
      </c>
      <c r="O10" s="78">
        <v>142.11</v>
      </c>
      <c r="P10" s="78">
        <v>257.4</v>
      </c>
      <c r="Q10" s="78">
        <v>239.74</v>
      </c>
    </row>
    <row r="11" spans="1:17" ht="74.25" customHeight="1">
      <c r="A11" s="63" t="s">
        <v>64</v>
      </c>
      <c r="B11" s="63" t="s">
        <v>28</v>
      </c>
      <c r="C11" s="65" t="s">
        <v>169</v>
      </c>
      <c r="D11" s="65" t="s">
        <v>7</v>
      </c>
      <c r="E11" s="77">
        <v>170</v>
      </c>
      <c r="F11" s="72">
        <v>190</v>
      </c>
      <c r="G11" s="73"/>
      <c r="H11" s="73"/>
      <c r="I11" s="73"/>
      <c r="J11" s="73">
        <v>178.26</v>
      </c>
      <c r="K11" s="74">
        <f t="shared" si="0"/>
        <v>3</v>
      </c>
      <c r="L11" s="66">
        <f t="shared" si="1"/>
        <v>0.05601568012376325</v>
      </c>
      <c r="M11" s="67">
        <f t="shared" si="2"/>
        <v>179.42</v>
      </c>
      <c r="N11" s="68">
        <f t="shared" si="3"/>
        <v>179.42</v>
      </c>
      <c r="O11" s="69">
        <v>133.88</v>
      </c>
      <c r="P11" s="69">
        <v>180.97</v>
      </c>
      <c r="Q11" s="69">
        <v>200</v>
      </c>
    </row>
    <row r="12" spans="1:17" s="24" customFormat="1" ht="48.75" customHeight="1">
      <c r="A12" s="63" t="s">
        <v>65</v>
      </c>
      <c r="B12" s="63" t="s">
        <v>28</v>
      </c>
      <c r="C12" s="65" t="s">
        <v>169</v>
      </c>
      <c r="D12" s="65" t="s">
        <v>7</v>
      </c>
      <c r="E12" s="77">
        <v>150</v>
      </c>
      <c r="F12" s="72">
        <v>150</v>
      </c>
      <c r="G12" s="73">
        <v>82.44</v>
      </c>
      <c r="H12" s="73"/>
      <c r="I12" s="73">
        <v>112</v>
      </c>
      <c r="J12" s="73"/>
      <c r="K12" s="74">
        <f t="shared" si="0"/>
        <v>4</v>
      </c>
      <c r="L12" s="66">
        <f t="shared" si="1"/>
        <v>0.2651494103351844</v>
      </c>
      <c r="M12" s="67">
        <f t="shared" si="2"/>
        <v>123.61</v>
      </c>
      <c r="N12" s="68">
        <f t="shared" si="3"/>
        <v>123.61</v>
      </c>
      <c r="O12" s="69">
        <v>103.41</v>
      </c>
      <c r="P12" s="69">
        <v>142.8</v>
      </c>
      <c r="Q12" s="69">
        <v>142.37</v>
      </c>
    </row>
    <row r="13" spans="1:17" ht="64.5" customHeight="1">
      <c r="A13" s="63" t="s">
        <v>67</v>
      </c>
      <c r="B13" s="63" t="s">
        <v>28</v>
      </c>
      <c r="C13" s="65" t="s">
        <v>170</v>
      </c>
      <c r="D13" s="65" t="s">
        <v>7</v>
      </c>
      <c r="E13" s="77">
        <v>150</v>
      </c>
      <c r="F13" s="72">
        <v>150</v>
      </c>
      <c r="G13" s="73">
        <v>69.99</v>
      </c>
      <c r="H13" s="73">
        <v>121.14</v>
      </c>
      <c r="I13" s="73"/>
      <c r="J13" s="73">
        <v>155.98</v>
      </c>
      <c r="K13" s="65">
        <f t="shared" si="0"/>
        <v>5</v>
      </c>
      <c r="L13" s="66">
        <f t="shared" si="1"/>
        <v>0.2773266041995287</v>
      </c>
      <c r="M13" s="67">
        <f t="shared" si="2"/>
        <v>129.422</v>
      </c>
      <c r="N13" s="68">
        <f t="shared" si="3"/>
        <v>129.422</v>
      </c>
      <c r="O13" s="69">
        <v>77.84</v>
      </c>
      <c r="P13" s="69">
        <v>158.36</v>
      </c>
      <c r="Q13" s="69">
        <v>140.95</v>
      </c>
    </row>
    <row r="14" spans="1:17" s="23" customFormat="1" ht="58.5" customHeight="1">
      <c r="A14" s="63" t="s">
        <v>68</v>
      </c>
      <c r="B14" s="63" t="s">
        <v>28</v>
      </c>
      <c r="C14" s="65" t="s">
        <v>169</v>
      </c>
      <c r="D14" s="65" t="s">
        <v>7</v>
      </c>
      <c r="E14" s="77">
        <v>110</v>
      </c>
      <c r="F14" s="72">
        <v>110</v>
      </c>
      <c r="G14" s="73">
        <v>115.8</v>
      </c>
      <c r="H14" s="73"/>
      <c r="I14" s="73"/>
      <c r="J14" s="73"/>
      <c r="K14" s="65">
        <f t="shared" si="0"/>
        <v>3</v>
      </c>
      <c r="L14" s="66">
        <f t="shared" si="1"/>
        <v>0.02991630340649042</v>
      </c>
      <c r="M14" s="67">
        <f t="shared" si="2"/>
        <v>111.93333333333334</v>
      </c>
      <c r="N14" s="68">
        <f t="shared" si="3"/>
        <v>111.93333333333334</v>
      </c>
      <c r="O14" s="69">
        <v>93.79</v>
      </c>
      <c r="P14" s="69">
        <v>123.77</v>
      </c>
      <c r="Q14" s="69">
        <v>124.93</v>
      </c>
    </row>
    <row r="15" spans="1:17" s="23" customFormat="1" ht="58.5" customHeight="1">
      <c r="A15" s="63" t="s">
        <v>69</v>
      </c>
      <c r="B15" s="63" t="s">
        <v>28</v>
      </c>
      <c r="C15" s="65" t="s">
        <v>169</v>
      </c>
      <c r="D15" s="65" t="s">
        <v>7</v>
      </c>
      <c r="E15" s="77">
        <v>190</v>
      </c>
      <c r="F15" s="72">
        <v>190</v>
      </c>
      <c r="G15" s="73">
        <v>132.08</v>
      </c>
      <c r="H15" s="73">
        <v>105.73</v>
      </c>
      <c r="I15" s="73"/>
      <c r="J15" s="73">
        <v>136.15</v>
      </c>
      <c r="K15" s="65">
        <f t="shared" si="0"/>
        <v>5</v>
      </c>
      <c r="L15" s="66">
        <f t="shared" si="1"/>
        <v>0.24967189334354853</v>
      </c>
      <c r="M15" s="67">
        <f t="shared" si="2"/>
        <v>150.792</v>
      </c>
      <c r="N15" s="68">
        <f t="shared" si="3"/>
        <v>150.792</v>
      </c>
      <c r="O15" s="69">
        <v>125.76</v>
      </c>
      <c r="P15" s="69">
        <v>138.22</v>
      </c>
      <c r="Q15" s="69">
        <v>182.33</v>
      </c>
    </row>
    <row r="16" spans="1:17" ht="18.75">
      <c r="A16" s="59"/>
      <c r="B16" s="59"/>
      <c r="C16" s="59"/>
      <c r="D16" s="59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62"/>
      <c r="Q16" s="62"/>
    </row>
    <row r="17" spans="1:17" ht="15">
      <c r="A17" s="343"/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54"/>
      <c r="P17" s="54"/>
      <c r="Q17" s="54"/>
    </row>
    <row r="18" spans="1:17" ht="12">
      <c r="A18" s="18"/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52"/>
      <c r="P18" s="52"/>
      <c r="Q18" s="52"/>
    </row>
    <row r="19" spans="1:17" ht="12">
      <c r="A19" s="18"/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52"/>
      <c r="P19" s="52"/>
      <c r="Q19" s="52"/>
    </row>
    <row r="20" spans="1:17" ht="12">
      <c r="A20" s="18"/>
      <c r="B20" s="18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52"/>
      <c r="P20" s="52"/>
      <c r="Q20" s="52"/>
    </row>
    <row r="21" spans="1:17" ht="12">
      <c r="A21" s="18"/>
      <c r="B21" s="18"/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52"/>
      <c r="P21" s="52"/>
      <c r="Q21" s="52"/>
    </row>
    <row r="22" spans="1:17" ht="12">
      <c r="A22" s="18"/>
      <c r="B22" s="18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52"/>
      <c r="P22" s="52"/>
      <c r="Q22" s="52"/>
    </row>
    <row r="23" spans="1:17" ht="12">
      <c r="A23" s="18"/>
      <c r="B23" s="18"/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52"/>
      <c r="P23" s="52"/>
      <c r="Q23" s="52"/>
    </row>
    <row r="24" spans="1:17" ht="12">
      <c r="A24" s="18"/>
      <c r="B24" s="18"/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52"/>
      <c r="P24" s="52"/>
      <c r="Q24" s="52"/>
    </row>
    <row r="25" spans="1:17" ht="12">
      <c r="A25" s="18"/>
      <c r="B25" s="18"/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52"/>
      <c r="P25" s="52"/>
      <c r="Q25" s="52"/>
    </row>
    <row r="26" spans="1:17" ht="12">
      <c r="A26" s="18"/>
      <c r="B26" s="18"/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52"/>
      <c r="P26" s="52"/>
      <c r="Q26" s="52"/>
    </row>
    <row r="27" spans="1:17" ht="12">
      <c r="A27" s="18"/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52"/>
      <c r="P27" s="52"/>
      <c r="Q27" s="52"/>
    </row>
    <row r="28" spans="1:17" ht="12">
      <c r="A28" s="18"/>
      <c r="B28" s="18"/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52"/>
      <c r="P28" s="52"/>
      <c r="Q28" s="52"/>
    </row>
    <row r="29" spans="1:17" ht="12">
      <c r="A29" s="18"/>
      <c r="B29" s="18"/>
      <c r="C29" s="18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52"/>
      <c r="P29" s="52"/>
      <c r="Q29" s="52"/>
    </row>
    <row r="30" spans="1:17" ht="12">
      <c r="A30" s="18"/>
      <c r="B30" s="18"/>
      <c r="C30" s="18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52"/>
      <c r="P30" s="52"/>
      <c r="Q30" s="52"/>
    </row>
    <row r="31" spans="1:17" ht="12">
      <c r="A31" s="18"/>
      <c r="B31" s="18"/>
      <c r="C31" s="18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2"/>
      <c r="P31" s="52"/>
      <c r="Q31" s="52"/>
    </row>
  </sheetData>
  <sheetProtection/>
  <mergeCells count="23">
    <mergeCell ref="O6:O8"/>
    <mergeCell ref="M6:M8"/>
    <mergeCell ref="G7:G8"/>
    <mergeCell ref="F7:F8"/>
    <mergeCell ref="K6:K8"/>
    <mergeCell ref="E7:E8"/>
    <mergeCell ref="J7:J8"/>
    <mergeCell ref="K1:M1"/>
    <mergeCell ref="K3:M3"/>
    <mergeCell ref="A4:M4"/>
    <mergeCell ref="A6:A8"/>
    <mergeCell ref="B6:B8"/>
    <mergeCell ref="D6:D8"/>
    <mergeCell ref="Q6:Q8"/>
    <mergeCell ref="P6:P8"/>
    <mergeCell ref="A17:N17"/>
    <mergeCell ref="C6:C8"/>
    <mergeCell ref="E6:J6"/>
    <mergeCell ref="L6:L8"/>
    <mergeCell ref="N6:N8"/>
    <mergeCell ref="I7:I8"/>
    <mergeCell ref="H7:H8"/>
    <mergeCell ref="A9:N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2022-10-25T08:57:17Z</cp:lastPrinted>
  <dcterms:created xsi:type="dcterms:W3CDTF">2014-05-12T08:05:33Z</dcterms:created>
  <dcterms:modified xsi:type="dcterms:W3CDTF">2022-11-02T14:44:53Z</dcterms:modified>
  <cp:category/>
  <cp:version/>
  <cp:contentType/>
  <cp:contentStatus/>
</cp:coreProperties>
</file>